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480"/>
  </bookViews>
  <sheets>
    <sheet name="ZBIRNO ZA WEB" sheetId="1" r:id="rId1"/>
    <sheet name="ZBIRNO ZA POTPISE" sheetId="2" r:id="rId2"/>
    <sheet name="ZBIRNO - 2025-2026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8" i="3" l="1"/>
  <c r="O88" i="3"/>
  <c r="M86" i="3"/>
  <c r="O86" i="3"/>
  <c r="M81" i="3"/>
  <c r="O81" i="3"/>
  <c r="M68" i="3"/>
  <c r="O68" i="3"/>
  <c r="M55" i="3"/>
  <c r="O55" i="3"/>
  <c r="M44" i="3"/>
  <c r="O44" i="3"/>
  <c r="M33" i="3"/>
  <c r="O33" i="3"/>
  <c r="M23" i="3"/>
  <c r="O23" i="3"/>
  <c r="M16" i="3"/>
  <c r="O16" i="3"/>
  <c r="M10" i="3"/>
  <c r="M89" i="3" s="1"/>
  <c r="O10" i="3"/>
  <c r="L55" i="3"/>
  <c r="L44" i="3"/>
  <c r="L33" i="3"/>
  <c r="L23" i="3"/>
  <c r="L16" i="3"/>
  <c r="O89" i="3" l="1"/>
  <c r="H89" i="3"/>
  <c r="N25" i="3" l="1"/>
  <c r="L88" i="3" l="1"/>
  <c r="P87" i="3"/>
  <c r="P88" i="3" s="1"/>
  <c r="N87" i="3"/>
  <c r="N88" i="3" s="1"/>
  <c r="L86" i="3"/>
  <c r="P85" i="3"/>
  <c r="N85" i="3"/>
  <c r="P84" i="3"/>
  <c r="N84" i="3"/>
  <c r="P83" i="3"/>
  <c r="N83" i="3"/>
  <c r="P82" i="3"/>
  <c r="N82" i="3"/>
  <c r="L81" i="3"/>
  <c r="P80" i="3"/>
  <c r="N80" i="3"/>
  <c r="P79" i="3"/>
  <c r="N79" i="3"/>
  <c r="P78" i="3"/>
  <c r="N78" i="3"/>
  <c r="P77" i="3"/>
  <c r="N77" i="3"/>
  <c r="P76" i="3"/>
  <c r="N76" i="3"/>
  <c r="P75" i="3"/>
  <c r="N75" i="3"/>
  <c r="P74" i="3"/>
  <c r="N74" i="3"/>
  <c r="P73" i="3"/>
  <c r="N73" i="3"/>
  <c r="P72" i="3"/>
  <c r="N72" i="3"/>
  <c r="P71" i="3"/>
  <c r="N71" i="3"/>
  <c r="P70" i="3"/>
  <c r="N70" i="3"/>
  <c r="P69" i="3"/>
  <c r="N69" i="3"/>
  <c r="L68" i="3"/>
  <c r="P67" i="3"/>
  <c r="N67" i="3"/>
  <c r="P66" i="3"/>
  <c r="N66" i="3"/>
  <c r="P65" i="3"/>
  <c r="N65" i="3"/>
  <c r="P64" i="3"/>
  <c r="N64" i="3"/>
  <c r="P63" i="3"/>
  <c r="N63" i="3"/>
  <c r="P62" i="3"/>
  <c r="N62" i="3"/>
  <c r="P61" i="3"/>
  <c r="N61" i="3"/>
  <c r="P60" i="3"/>
  <c r="N60" i="3"/>
  <c r="P59" i="3"/>
  <c r="N59" i="3"/>
  <c r="P58" i="3"/>
  <c r="N58" i="3"/>
  <c r="P57" i="3"/>
  <c r="N57" i="3"/>
  <c r="P56" i="3"/>
  <c r="N56" i="3"/>
  <c r="P54" i="3"/>
  <c r="N54" i="3"/>
  <c r="P53" i="3"/>
  <c r="N53" i="3"/>
  <c r="P52" i="3"/>
  <c r="N52" i="3"/>
  <c r="P51" i="3"/>
  <c r="N51" i="3"/>
  <c r="P50" i="3"/>
  <c r="N50" i="3"/>
  <c r="P49" i="3"/>
  <c r="N49" i="3"/>
  <c r="P48" i="3"/>
  <c r="N48" i="3"/>
  <c r="P47" i="3"/>
  <c r="N47" i="3"/>
  <c r="P46" i="3"/>
  <c r="N46" i="3"/>
  <c r="P45" i="3"/>
  <c r="N45" i="3"/>
  <c r="P43" i="3"/>
  <c r="N43" i="3"/>
  <c r="P42" i="3"/>
  <c r="N42" i="3"/>
  <c r="P41" i="3"/>
  <c r="N41" i="3"/>
  <c r="P40" i="3"/>
  <c r="N40" i="3"/>
  <c r="P39" i="3"/>
  <c r="N39" i="3"/>
  <c r="P38" i="3"/>
  <c r="N38" i="3"/>
  <c r="P37" i="3"/>
  <c r="N37" i="3"/>
  <c r="P36" i="3"/>
  <c r="N36" i="3"/>
  <c r="P35" i="3"/>
  <c r="N35" i="3"/>
  <c r="P34" i="3"/>
  <c r="N34" i="3"/>
  <c r="P32" i="3"/>
  <c r="N32" i="3"/>
  <c r="P31" i="3"/>
  <c r="N31" i="3"/>
  <c r="P30" i="3"/>
  <c r="N30" i="3"/>
  <c r="P29" i="3"/>
  <c r="N29" i="3"/>
  <c r="P28" i="3"/>
  <c r="N28" i="3"/>
  <c r="P27" i="3"/>
  <c r="N27" i="3"/>
  <c r="P26" i="3"/>
  <c r="N26" i="3"/>
  <c r="P25" i="3"/>
  <c r="P24" i="3"/>
  <c r="N24" i="3"/>
  <c r="P22" i="3"/>
  <c r="N22" i="3"/>
  <c r="P21" i="3"/>
  <c r="N21" i="3"/>
  <c r="P20" i="3"/>
  <c r="N20" i="3"/>
  <c r="P19" i="3"/>
  <c r="N19" i="3"/>
  <c r="P18" i="3"/>
  <c r="N18" i="3"/>
  <c r="P17" i="3"/>
  <c r="N17" i="3"/>
  <c r="P15" i="3"/>
  <c r="N15" i="3"/>
  <c r="P14" i="3"/>
  <c r="N14" i="3"/>
  <c r="P13" i="3"/>
  <c r="N13" i="3"/>
  <c r="P12" i="3"/>
  <c r="N12" i="3"/>
  <c r="P11" i="3"/>
  <c r="N11" i="3"/>
  <c r="L10" i="3"/>
  <c r="L89" i="3" s="1"/>
  <c r="P4" i="3"/>
  <c r="N4" i="3"/>
  <c r="P9" i="3"/>
  <c r="N9" i="3"/>
  <c r="P8" i="3"/>
  <c r="N8" i="3"/>
  <c r="P7" i="3"/>
  <c r="N7" i="3"/>
  <c r="P6" i="3"/>
  <c r="N6" i="3"/>
  <c r="P5" i="3"/>
  <c r="N5" i="3"/>
  <c r="P68" i="3" l="1"/>
  <c r="N81" i="3"/>
  <c r="P33" i="3"/>
  <c r="N10" i="3"/>
  <c r="P10" i="3"/>
  <c r="N33" i="3"/>
  <c r="T38" i="3"/>
  <c r="N44" i="3"/>
  <c r="T62" i="3"/>
  <c r="N68" i="3"/>
  <c r="R73" i="3"/>
  <c r="P81" i="3"/>
  <c r="N86" i="3"/>
  <c r="T19" i="3"/>
  <c r="N23" i="3"/>
  <c r="P86" i="3"/>
  <c r="R38" i="3"/>
  <c r="P44" i="3"/>
  <c r="R13" i="3"/>
  <c r="P16" i="3"/>
  <c r="R19" i="3"/>
  <c r="P23" i="3"/>
  <c r="T49" i="3"/>
  <c r="N55" i="3"/>
  <c r="T13" i="3"/>
  <c r="N16" i="3"/>
  <c r="R49" i="3"/>
  <c r="P55" i="3"/>
  <c r="T6" i="3"/>
  <c r="T73" i="3"/>
  <c r="T87" i="3"/>
  <c r="T27" i="3"/>
  <c r="R62" i="3"/>
  <c r="T83" i="3"/>
  <c r="R6" i="3"/>
  <c r="R83" i="3"/>
  <c r="R27" i="3"/>
  <c r="R87" i="3"/>
  <c r="R91" i="3" l="1"/>
  <c r="N89" i="3"/>
  <c r="T91" i="3"/>
  <c r="P89" i="3"/>
</calcChain>
</file>

<file path=xl/sharedStrings.xml><?xml version="1.0" encoding="utf-8"?>
<sst xmlns="http://schemas.openxmlformats.org/spreadsheetml/2006/main" count="1444" uniqueCount="224">
  <si>
    <t>Razred</t>
  </si>
  <si>
    <t>Nastavni predmet</t>
  </si>
  <si>
    <t>Naziv udžbenika</t>
  </si>
  <si>
    <t>Autori</t>
  </si>
  <si>
    <t>Nakladnik</t>
  </si>
  <si>
    <t>Godina kataloga</t>
  </si>
  <si>
    <t>1. RAZRED</t>
  </si>
  <si>
    <t>1.</t>
  </si>
  <si>
    <t>MATEMATIKA</t>
  </si>
  <si>
    <t>MOJ SRETNI BROJ 1, radna bilježnica za matematiku u prvom razredu osnovne škole</t>
  </si>
  <si>
    <t>Dubravka Miklec, Sanja Jakovljević Rogić, Graciella Prtajin</t>
  </si>
  <si>
    <t>Školska knjiga</t>
  </si>
  <si>
    <t>PRIRODA I DRUŠTVO</t>
  </si>
  <si>
    <t>ISTRAŽUJEMO NAŠ SVIJET 1, radna bilježnica za prirodu i društvo u prvom razredu osnovne škole</t>
  </si>
  <si>
    <t>Alena Letina, Tamara Kisovar Ivanda, Ivan De Zan</t>
  </si>
  <si>
    <t>ENGLESKI JEZIK</t>
  </si>
  <si>
    <t>DIP IN 1, radna bilježnica za engleski jezik u prvom razredu osnovne škole, prva godina učenja, prvi strani jezik</t>
  </si>
  <si>
    <t xml:space="preserve">Biserka Džeba, Vlasta Živković: </t>
  </si>
  <si>
    <t>KATOLIČKI VJERONAUK</t>
  </si>
  <si>
    <t>U Božjoj ljubavi, radna bilježnica za katolički vjeronauk prvoga razreda osnovne škole</t>
  </si>
  <si>
    <t>Ana Volf, Tihana Petković</t>
  </si>
  <si>
    <t>GK</t>
  </si>
  <si>
    <t>INFORMATIKA</t>
  </si>
  <si>
    <t>e-SVIJET 1, radna bilježnica informatike u prvom razredu osnovne škole</t>
  </si>
  <si>
    <t>Josipa Blagus, Marijana Šundov</t>
  </si>
  <si>
    <t>2. RAZRED</t>
  </si>
  <si>
    <t>2.</t>
  </si>
  <si>
    <t>HRVATSKI JEZIK</t>
  </si>
  <si>
    <t>Sonja Ivić, Marija Krmpotić</t>
  </si>
  <si>
    <t>Moj sretni broj 2, radna bilježnica za matematiku u drugom razredu osnovne škole</t>
  </si>
  <si>
    <t>Istražujemo naš svijet 2, radna bilježnica za prirodu i društvo u drugom razredu osnovne škole</t>
  </si>
  <si>
    <t>Tamara Kisovar Ivanda, Alena Letina</t>
  </si>
  <si>
    <t>ENGLESKI  JEZIK</t>
  </si>
  <si>
    <t>Dip in 2, radna bilježnica za engleski jezik u drugom razredu osnovne škole, druga godina učenja</t>
  </si>
  <si>
    <t>Biserka Džeba, Maja Mardešić</t>
  </si>
  <si>
    <t>U prijateljstvu s Bogom, radna bilježnica za katolički vjeronauk drugoga razreda osnovne škole</t>
  </si>
  <si>
    <t>Glas Koncila</t>
  </si>
  <si>
    <t>e-SVIJET 2, radna bilježnica informatike za drugi razred osnovne škole</t>
  </si>
  <si>
    <t>Josipa Blagus, Ana Budojević, Marijana Šundov</t>
  </si>
  <si>
    <t>3. RAZRED</t>
  </si>
  <si>
    <t>3.</t>
  </si>
  <si>
    <t>ZLATNA VRATA 3, radna bilježnica za hrvatski jezik u trećem razredu osnovne škole</t>
  </si>
  <si>
    <t xml:space="preserve">Sonja Ivić, Marija Krmpotić: </t>
  </si>
  <si>
    <t>Moj sretni broj 3, radna bilježnica za matematiku u trećem razredu osnovne škole</t>
  </si>
  <si>
    <t>Sanja Jakovljević Rogić, Dubravka Miklec, Graciella Prtajin</t>
  </si>
  <si>
    <t>Istražujemo naš svijet 3, radna bilježnica za prirodu i društvo u trećem razredu osnovne škole</t>
  </si>
  <si>
    <t>Alena Letina, Tamara Kisovar Ivanda, Zdenko Braičić</t>
  </si>
  <si>
    <t>Dip in 3, radna bilježnica za engleski jezik u drugom razredu osnovne škole, druga godina učenja</t>
  </si>
  <si>
    <t>Maja Mardešić</t>
  </si>
  <si>
    <t>U ljubavi i pomirenju, radna bilježnica za katolički vjeronauk 3. razreda OŠ</t>
  </si>
  <si>
    <t>Tihana Petković, Ana Volf, Ivica Pažin, Ante Pavlović</t>
  </si>
  <si>
    <t>Kršćanska sadašnjost d.o.o.</t>
  </si>
  <si>
    <t>e-SVIJET 3, radna bilježnica informatike za treći razred osnovne škole</t>
  </si>
  <si>
    <t>4. RAZRED</t>
  </si>
  <si>
    <t>4.</t>
  </si>
  <si>
    <t>ZLATNA VRATA 4 - radna bilježnica za hrvatski jezik u četvrtom razredu osnovne škole</t>
  </si>
  <si>
    <t>Moj sretni broj 4, radna bilježnica za matematiku u četvrtom razredu osnovne škole</t>
  </si>
  <si>
    <t>ISTRAŽUJEMO NAŠ SVIJET 4 - radna bilježnica za prirodu i društvo u četvrtom razredu osnovne škole</t>
  </si>
  <si>
    <t>Tamara Kisovar Ivanda, Alena Letina, Zdenko Braičić</t>
  </si>
  <si>
    <t xml:space="preserve">ENGLESKI  JEZIK - NAPREDNO </t>
  </si>
  <si>
    <t>Dip in 4, radna bilježnica za engleski jezik u četvrtom razredu osnovne škole, 4. godina učenja</t>
  </si>
  <si>
    <t>Suzana Ban, Dubravka Blažić</t>
  </si>
  <si>
    <t>NJEMAČKI JEZIK - POČETNO</t>
  </si>
  <si>
    <t xml:space="preserve">Lernen singen spielen 1, radna bilježnica iz njemačkoga jezika za četvrti razred osnovne škole (prva godina učenja) </t>
  </si>
  <si>
    <t xml:space="preserve">Gordana Matolek Veselić, Željka Hutinski, Vlada Jagatić  </t>
  </si>
  <si>
    <t xml:space="preserve">Alfa d. d. </t>
  </si>
  <si>
    <t>TALIJANSKI JEZIK - POČETNO</t>
  </si>
  <si>
    <t>Parolandia 1, trening jezičnih vještina iz talijanskog jezika u četvrtom razredu osnovne škole</t>
  </si>
  <si>
    <t xml:space="preserve">Dubravka Novak, Silvia Venchiarutti </t>
  </si>
  <si>
    <t>Darovi vjere i zajedništva, radna bilježnica za katolički vjeronauk 4. razreda OŠ</t>
  </si>
  <si>
    <t>Ivica Pažin, Ante Pavlović, Ana Volf, Tihana Petković</t>
  </si>
  <si>
    <t>e-SVIJET 4, radna bilježnica za informatiku u četvrtom razredu osnovne škole</t>
  </si>
  <si>
    <t>Josipa Blagus, Nataša Ljubić Klemše, Ivana Ružić, Mario Stančić</t>
  </si>
  <si>
    <t>5. RAZRED</t>
  </si>
  <si>
    <t>5.</t>
  </si>
  <si>
    <t>Volim hrvatski 5, radna bilježnica za hrvatski jezik u petom razredu osnovne škole</t>
  </si>
  <si>
    <t>Anđelka Rihtarić, Žana Majić, Sanja Latin</t>
  </si>
  <si>
    <t xml:space="preserve">Školska knjiga d. d. </t>
  </si>
  <si>
    <t>Project Explore 1 Workbook with Online practice, radna bilježnica za engleski jezik, 5. razred osnovne škole, 5. godina učenja</t>
  </si>
  <si>
    <t>Sarah Phillips, Paul Shipton, Lynne White</t>
  </si>
  <si>
    <t>Oxford University Press</t>
  </si>
  <si>
    <t>NJEMAČKI JEZIK</t>
  </si>
  <si>
    <t>Lernen, Singen, Spielen 2, radna bilježnica iz njemačkoga jezika za peti razred osnovna škole, druga godina učenja</t>
  </si>
  <si>
    <t>Gordana Matolek Veselić, Vlada Jagatić, dr. sc. Damir Velički</t>
  </si>
  <si>
    <t>ALFA d.d.</t>
  </si>
  <si>
    <t>TALIJANSKI JEZIK</t>
  </si>
  <si>
    <t>Ragazzini.it 2, radna bilježnica za talijanski jezik u petom razredu osnovne škole, 2. godina učenja</t>
  </si>
  <si>
    <t>Nina Karković, Andreja Mrkonjić</t>
  </si>
  <si>
    <t>Školska knjiga d.d.</t>
  </si>
  <si>
    <t>POVIJEST</t>
  </si>
  <si>
    <t>Povijest 5, radna bilježnica iz povijesti za peti razred osnovne škole</t>
  </si>
  <si>
    <t>Ante Birin, Eva Katarina Glazer, Tomislav Šarlija, Abelina Finek, Darko Finek</t>
  </si>
  <si>
    <t>GEOGRAFIJA</t>
  </si>
  <si>
    <t>Moja Zemlja 1, radna bilježnica iz geografije za peti razred osnovne škole</t>
  </si>
  <si>
    <t>Ivan Gambiroža, Josip Jukić, Dinko Marin, Ana Mesić</t>
  </si>
  <si>
    <t>PRIRODA</t>
  </si>
  <si>
    <t>Priroda 5, radna bilježnica iz prirode za peti razred osnovne škole</t>
  </si>
  <si>
    <t>Ana Bakarić, Marijana Bastić, Valerija Begić, Bernarda Kralj Golub</t>
  </si>
  <si>
    <t>TEHNIČKA KULTURA</t>
  </si>
  <si>
    <t>grupa autora</t>
  </si>
  <si>
    <t>Školska knjiga d. d.</t>
  </si>
  <si>
    <t>Informatika 5, radna bilježnica iz informatike za 5. razred osnovne škole</t>
  </si>
  <si>
    <t xml:space="preserve">Vedrana Gregurić, Nenad Hajdinjak, Milana Jakšić, Boris Počuča, Darko Rakić, Silvana Svetiličić, Davor Šokac, Dragan Vlajinić
</t>
  </si>
  <si>
    <t>Profil Klett d.o.o.</t>
  </si>
  <si>
    <t>Učitelju, gdje stanuješ? (Iv 1,38), radna bilježnica za katolički vjeronauk 5. razreda OŠ</t>
  </si>
  <si>
    <t>Mirjana Novak, Barbara Sipina</t>
  </si>
  <si>
    <t>6. RAZRED</t>
  </si>
  <si>
    <t>6.</t>
  </si>
  <si>
    <t>Volim hrvatski 6, radna bilježnica za šesti razred osnovne škole</t>
  </si>
  <si>
    <t>Anđelka Rihtarić, Sanja Latin, Vesna Samardžić</t>
  </si>
  <si>
    <t xml:space="preserve">Školska knjiga d.d. </t>
  </si>
  <si>
    <t>Sarah Phillips, Paul Shipton, Joanna Heijmer</t>
  </si>
  <si>
    <t>Lernen und Spielen 3, radna bilježnica iz njemačkoga jezika za šesti razred osnovne škole, treća godina učenja</t>
  </si>
  <si>
    <t>dr. sc. Damir Velički, dr. sc. Blaženka Filipan-Žignić, Gordana Matolek Veselić</t>
  </si>
  <si>
    <t xml:space="preserve">ALFA d.d. Zagreb </t>
  </si>
  <si>
    <t>Ragazzini.it 3, radna bilježnica za talijanski jezik u šestome razredu osnovne škole, treća godina učenja</t>
  </si>
  <si>
    <t xml:space="preserve"> Nina Karković, Andreja Mrkonjić
</t>
  </si>
  <si>
    <t>Klio 6, radna bilježnica za povijest u šestom razredu osnovne škole</t>
  </si>
  <si>
    <t>Željko Brdal, Margita Madunić Kaniški, Toni Rajković</t>
  </si>
  <si>
    <t>Moja Zemlja 2, radna bilježnica iz geografije za šesti razred osnovne škole</t>
  </si>
  <si>
    <t>ALFA d.d. Zagreb</t>
  </si>
  <si>
    <t>Priroda 6, radna bilježnica iz prirode za šesti razred osnovne škole</t>
  </si>
  <si>
    <t>Marijana Bastić, Valerija Begić, Ana Bagarić, Bernarda Kralj Golub</t>
  </si>
  <si>
    <t>Svijet tehnike 6, radni materijali za izvođenje vježbi i praktičnog rada programa tehničke kulture u šestom razredu osnovne škole</t>
  </si>
  <si>
    <t>Vladimir Delić, Ivan Jukić, Zvonko Koprivnjak, Sanja Kovačević, Dragan Stanojević, Svjetlana Urbanek, Josip Gudelj</t>
  </si>
  <si>
    <t>#mojportal6, radna bilježnica za informatiku u šestom razredu osnovne škole</t>
  </si>
  <si>
    <t>Magdalena Babić, Nikolina Bubica, Stanko Leko, Zoran Dimovski, Mario Stančić, Nikola Mihočka, Ivana Ružić, Branko Vejnović</t>
  </si>
  <si>
    <t>Biram slobodu, radna bilježnica za katolički vjeronauk šestog razreda osnovne škole</t>
  </si>
  <si>
    <t>7. RAZRED</t>
  </si>
  <si>
    <t>7.</t>
  </si>
  <si>
    <t>Volim hrvatski 7, radna bilježnica za hrvatski jezik u sedmome razredu osnovne škole</t>
  </si>
  <si>
    <t>Anđelka Rihtarić, Žana Majić, Vesna Samardžić</t>
  </si>
  <si>
    <t>Project Explore 3 Workbook with Online Practice, radna bilježnica za engleski jezik, 7. razred osnovne škole, 7. godina učenja</t>
  </si>
  <si>
    <t>Sylvia Wheeldon, Paul Shipton, Joanna Heijmer</t>
  </si>
  <si>
    <t>Lernen und Spielen 4, radna bilježnica iz njemačkoga jezika za sedmi razred osnovne škole, četvrta godina učenja</t>
  </si>
  <si>
    <t>Ivana Vajda, Karin Nigl, Gordana Matolek Veselić</t>
  </si>
  <si>
    <t>Ragazzni.it 4, radna bilježnica za talijanski jezik u sedmom razredu osnovne škole, četvrta godina učenja</t>
  </si>
  <si>
    <t>BIOLOGIJA</t>
  </si>
  <si>
    <t>Biologija 7, radna bilježnica iz biologije za 7. razred osnovne škole s materijalima za istraživačku nastavu</t>
  </si>
  <si>
    <t>Martina Čiček, Dubravka Karakaš, Anamarija Kirac, Ozrenka Meštrović, Tanja Petrač</t>
  </si>
  <si>
    <t xml:space="preserve">KEMIJA </t>
  </si>
  <si>
    <t>Sanja Lukić, Ivana Marić Zerdum, Marijan Varga, Nataša Trenčevski, Sonja Rupčić Peteline</t>
  </si>
  <si>
    <t>FIZIKA</t>
  </si>
  <si>
    <t>Fizika 7 - radna bilježnica</t>
  </si>
  <si>
    <t>Zumbulka Beštak-Kadić, Nada Brković, Planinka Pećina, Luca Spetić, Danijela Šumić</t>
  </si>
  <si>
    <t>Klio 7, radna bilježnica za povijest u sedmom razredu osnovne škole</t>
  </si>
  <si>
    <t>Krešimir Erdelja, Igor Stojaković</t>
  </si>
  <si>
    <t xml:space="preserve">Gea 3, radna bilježnica za geografiju u sedmom razredu osnovne škole </t>
  </si>
  <si>
    <t xml:space="preserve">Danijel Orešić, Ružica Vuk, Igor Tišma, Alenka Bujan </t>
  </si>
  <si>
    <t>Svijet tehnike 7, radni materijali za izvođenje vježbi i praktičnog rada programa tehničke kulture u sedmom razredu osnovne škole</t>
  </si>
  <si>
    <t xml:space="preserve">
grupa autora 
</t>
  </si>
  <si>
    <t>#mojportal7, radna bilježnica za informatiku u sedmom razredu osnovne škole</t>
  </si>
  <si>
    <t>Neka je Bog prvi, radna bilježnica za katolički vjeronauk sedmoga razreda osnovne škole</t>
  </si>
  <si>
    <t>Josip Periš, Marina Šimić, Ivana Perčić</t>
  </si>
  <si>
    <t>Kršćanska sadrašnjost d.o.o.</t>
  </si>
  <si>
    <t>8. RAZRED</t>
  </si>
  <si>
    <t>8.</t>
  </si>
  <si>
    <t xml:space="preserve">Volim hrvatski 8, radna bilježnica za hrvatski jezik u osmome razredu osnovne škole </t>
  </si>
  <si>
    <t xml:space="preserve">Anđelka Rihtarić, Vesna Samardžić, Sanja Latin </t>
  </si>
  <si>
    <t>ENGLESKI JEZIK    (kao prvi strani jezik)</t>
  </si>
  <si>
    <t>Project Explore 4 Workbook with Online Practice, radna bilježnica za engleski jezik, 8. razred osnovne škole, 8. godina učenja</t>
  </si>
  <si>
    <t>Sylvia Wheeldon, Paul Shipton, Zoltan Rezmuves</t>
  </si>
  <si>
    <t xml:space="preserve">Lernen und spielen 5, radna bilježnica iz njemačkoga jezika za osmi razred osnovne škole (peta godina učenja) </t>
  </si>
  <si>
    <t xml:space="preserve">Ivana Vajda, Karin Nigl, Gordana Matolek Veselić </t>
  </si>
  <si>
    <t>Alfa d.d. Zagreb</t>
  </si>
  <si>
    <t>Parolandia 5, trening jezičnih vještina iz talijanskog jezika u osmom razredu osnovne škole</t>
  </si>
  <si>
    <t xml:space="preserve">Školska knjiga d.d.
</t>
  </si>
  <si>
    <t>Biologija 8, radna bilježnica za biologiju u osmom razredu osnovne škole</t>
  </si>
  <si>
    <t>Damir Bendelja, Žaklin Lukša, Emica Orešković, Monika Pavić, Nataša Pongrac, Renata Roščak</t>
  </si>
  <si>
    <t>KEMIJA 8, radna bilježnica za kemiju u osmom razredu osnovne škole</t>
  </si>
  <si>
    <t xml:space="preserve">Sanja Lukić, Ivana Marić Zerdun, Marijan Varga, Sandra Krmpotić-Gržančić: </t>
  </si>
  <si>
    <t>Fizika oko nas 8, radna bilježnica za fiziku u osmom razredu osnovne škole</t>
  </si>
  <si>
    <t>Vladimir Paar, Tanja Ćulibrk, Mladen Klaić, Sanja Martinko, Dubravko Sila</t>
  </si>
  <si>
    <t xml:space="preserve">Povijest 8, radna bilježnica iz povijesti za osmi razred osnovne škole </t>
  </si>
  <si>
    <t>Zaviša Kačić, Mira Racić, Zrinka Racić</t>
  </si>
  <si>
    <t>MOJA ZEMLJA 4 : radna bilježnica iz geografije za osmi razred osnovne škole</t>
  </si>
  <si>
    <t>Ante Kožul, Silvija Krpes, Krunoslav Samardžić, Milan Vukelić</t>
  </si>
  <si>
    <t xml:space="preserve">Svijet tehnike 8, radni materijali za izvođenje vježbi i praktičnog rada u tehničkoj kulturi </t>
  </si>
  <si>
    <t xml:space="preserve">Marino Čikeš, Vladimir Delić, Ivica Kolarić, Dragan Stanojević, Paolo Zenzerović </t>
  </si>
  <si>
    <t>#mojportal8, radna bilježnica za informatiku u osmom razredu osnovne škole</t>
  </si>
  <si>
    <t>Ukorak s Isusom, radna bilježnica za katolički vjeronauk osmoga razreda osnovne škole</t>
  </si>
  <si>
    <t>LIKOVNE MAPE</t>
  </si>
  <si>
    <t>LIKOVNA KULTURA</t>
  </si>
  <si>
    <t>LIKOVNA MAPA 1 i 2 - likovna mapa s kolažnim papirom za 1. i 2. razred osnovne škole</t>
  </si>
  <si>
    <t>LIKOVNA MAPA 3 I 4 - likovna mapa s kolažnim papirom za 3. i 4. razred osnovne škole</t>
  </si>
  <si>
    <t>LIKOVNA MAPA 5 I 6 - likovna mapa s kolažnim papirom za 5. i 6. razred osnovne škole</t>
  </si>
  <si>
    <t>LIKOVNA MAPA 7 I 8 - likovna mapa s kolažnim papirom za 7. i 8. razred osnovne škole</t>
  </si>
  <si>
    <t>Popis drugih obrazovnih materijala za školsku godinu 2025./2026.</t>
  </si>
  <si>
    <t>PČELICA 1 - radne bilježnice uz radni udžbenik iz hrvatskog jezika u drugom razredu osnovne škole - komplet 1. i 2. dio</t>
  </si>
  <si>
    <t>4.A</t>
  </si>
  <si>
    <t>4.B,C</t>
  </si>
  <si>
    <t>MATEMATIČKA MREŽA 4, radna bilježnica za matematiku u četvrtom razredu osnovne škole</t>
  </si>
  <si>
    <t xml:space="preserve">Maja Cindrić, Irena Mišurac, Nataša Ljubić Klemše: </t>
  </si>
  <si>
    <t>GEOGRAFSKI ŠKOLSKI ATLAS (Hrvatska - Europa - Svijet)</t>
  </si>
  <si>
    <t>Nikola Štambak</t>
  </si>
  <si>
    <t xml:space="preserve">Potpis članova stručnih aktiva učitelja predmetne nastave, odnosno učitelja razredne nastave koji izvršili su odabir </t>
  </si>
  <si>
    <t>2019./ 2020.</t>
  </si>
  <si>
    <t>2020./  2021.</t>
  </si>
  <si>
    <t>2021./   2022.</t>
  </si>
  <si>
    <t>ENGLESKI JEZIK  (kao prvi strani jezik)</t>
  </si>
  <si>
    <t>Svijet tehnike 5, radni materijali za izvođenje vježbi i praktičnog rada programa tehničke kulture u 5. razredu OŠ</t>
  </si>
  <si>
    <t>Project Explore 2 Workbook with Online Practice, radna bilježnica za engleski jezik, 6. razred OŠ, 6. godina učenja</t>
  </si>
  <si>
    <t>ENGLESKI JEZIK (kao prvi strani jezik)</t>
  </si>
  <si>
    <t>POKUSI - KEMIJA 7, radna bilježnica Kemija 7 s radnim listovima i priborom za izvođenje pokusa iz kemije za 7. razred OŠ</t>
  </si>
  <si>
    <t>Jed. mjere</t>
  </si>
  <si>
    <t>Količina</t>
  </si>
  <si>
    <t>Jedinična cijena</t>
  </si>
  <si>
    <t>Ukupan iznos (eur)</t>
  </si>
  <si>
    <t>kom</t>
  </si>
  <si>
    <t>KOLIČINA</t>
  </si>
  <si>
    <t>VPC</t>
  </si>
  <si>
    <t>KOLIČINA * VPC</t>
  </si>
  <si>
    <t>MPC</t>
  </si>
  <si>
    <t>KOLIČINA * MPC</t>
  </si>
  <si>
    <t>GEOGRAFSKI ATLAS</t>
  </si>
  <si>
    <t>s PDV-om</t>
  </si>
  <si>
    <t>bez PDV-a</t>
  </si>
  <si>
    <t>Svijet tehnike 6, radni materijali za izvođenje vježbi i praktičnog rada programa tehničke kulture u 6. razredu OŠ</t>
  </si>
  <si>
    <t>Project Explore 1 Workbook with Online practice, radna bilježnica za engleski jezik, 5. razred , 5. godina učenja</t>
  </si>
  <si>
    <t xml:space="preserve">Kršćanska sadrašnjost </t>
  </si>
  <si>
    <t xml:space="preserve">Kršćanska sadašnjost </t>
  </si>
  <si>
    <t>Svijet tehnike 7, radni materijali za izvođenje vježbi i praktičnog rada programa tehničke kulture u 7. razredu OŠ</t>
  </si>
  <si>
    <t xml:space="preserve">grupa autora </t>
  </si>
  <si>
    <t>Project Explore 3 Workbook with Online Practice, radna bilježnica za engleski jezik, 7. razred OŠ, 7. godina učenja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</si>
</sst>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8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333333"/>
      <name val="Tahoma"/>
      <family val="2"/>
      <charset val="238"/>
    </font>
    <font>
      <u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color rgb="FF333333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theme="9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3" fillId="0" borderId="0" applyNumberFormat="0" applyFill="0" applyBorder="0" applyAlignment="0" applyProtection="0"/>
  </cellStyleXfs>
  <cellXfs count="120">
    <xf numFmtId="0" fontId="0" fillId="0" borderId="0" xfId="0"/>
    <xf numFmtId="49" fontId="7" fillId="4" borderId="1" xfId="2" applyNumberFormat="1" applyFont="1" applyFill="1" applyBorder="1" applyAlignment="1">
      <alignment horizontal="center" vertical="center" wrapText="1" readingOrder="1"/>
    </xf>
    <xf numFmtId="3" fontId="8" fillId="4" borderId="1" xfId="0" applyNumberFormat="1" applyFont="1" applyFill="1" applyBorder="1" applyAlignment="1">
      <alignment horizontal="left" vertical="center" wrapText="1"/>
    </xf>
    <xf numFmtId="49" fontId="7" fillId="4" borderId="1" xfId="2" applyNumberFormat="1" applyFont="1" applyFill="1" applyBorder="1" applyAlignment="1">
      <alignment vertical="center" wrapText="1" readingOrder="1"/>
    </xf>
    <xf numFmtId="0" fontId="7" fillId="4" borderId="1" xfId="2" applyFont="1" applyFill="1" applyBorder="1" applyAlignment="1">
      <alignment vertical="center" wrapText="1" readingOrder="1"/>
    </xf>
    <xf numFmtId="49" fontId="7" fillId="5" borderId="1" xfId="2" applyNumberFormat="1" applyFont="1" applyFill="1" applyBorder="1" applyAlignment="1">
      <alignment horizontal="center" vertical="center" wrapText="1" readingOrder="1"/>
    </xf>
    <xf numFmtId="1" fontId="7" fillId="4" borderId="1" xfId="2" applyNumberFormat="1" applyFont="1" applyFill="1" applyBorder="1" applyAlignment="1">
      <alignment horizontal="center" vertical="center" readingOrder="1"/>
    </xf>
    <xf numFmtId="0" fontId="5" fillId="4" borderId="1" xfId="0" applyFont="1" applyFill="1" applyBorder="1" applyAlignment="1" applyProtection="1">
      <alignment horizontal="left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0" fontId="5" fillId="4" borderId="1" xfId="1" applyFont="1" applyFill="1" applyBorder="1" applyAlignment="1" applyProtection="1">
      <alignment horizontal="left" vertical="center" wrapText="1" readingOrder="1"/>
      <protection locked="0"/>
    </xf>
    <xf numFmtId="0" fontId="5" fillId="4" borderId="1" xfId="1" applyFont="1" applyFill="1" applyBorder="1" applyAlignment="1" applyProtection="1">
      <alignment horizontal="center" vertical="center" wrapText="1" readingOrder="1"/>
      <protection locked="0"/>
    </xf>
    <xf numFmtId="49" fontId="7" fillId="6" borderId="1" xfId="2" applyNumberFormat="1" applyFont="1" applyFill="1" applyBorder="1" applyAlignment="1">
      <alignment horizontal="center" vertical="center" wrapText="1" readingOrder="1"/>
    </xf>
    <xf numFmtId="0" fontId="5" fillId="4" borderId="1" xfId="2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0" fillId="0" borderId="0" xfId="0" applyFill="1"/>
    <xf numFmtId="49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5" borderId="1" xfId="2" applyFont="1" applyFill="1" applyBorder="1" applyAlignment="1">
      <alignment horizontal="left" vertical="center" wrapText="1"/>
    </xf>
    <xf numFmtId="0" fontId="7" fillId="4" borderId="1" xfId="2" applyNumberFormat="1" applyFont="1" applyFill="1" applyBorder="1" applyAlignment="1">
      <alignment vertical="center" wrapText="1" readingOrder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Fill="1"/>
    <xf numFmtId="0" fontId="0" fillId="4" borderId="1" xfId="0" applyFill="1" applyBorder="1"/>
    <xf numFmtId="0" fontId="10" fillId="4" borderId="1" xfId="0" applyFont="1" applyFill="1" applyBorder="1" applyAlignment="1">
      <alignment horizontal="center" vertical="center"/>
    </xf>
    <xf numFmtId="0" fontId="15" fillId="4" borderId="1" xfId="3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 applyProtection="1">
      <alignment horizontal="center" vertical="center" textRotation="90" wrapText="1" readingOrder="1"/>
      <protection locked="0"/>
    </xf>
    <xf numFmtId="49" fontId="3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3" fillId="2" borderId="1" xfId="1" applyFont="1" applyFill="1" applyBorder="1" applyAlignment="1" applyProtection="1">
      <alignment horizontal="center" vertical="center" wrapText="1" readingOrder="1"/>
      <protection locked="0"/>
    </xf>
    <xf numFmtId="3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7" borderId="1" xfId="0" applyFont="1" applyFill="1" applyBorder="1" applyAlignment="1">
      <alignment horizontal="center" vertical="distributed"/>
    </xf>
    <xf numFmtId="0" fontId="0" fillId="0" borderId="1" xfId="0" applyBorder="1"/>
    <xf numFmtId="3" fontId="7" fillId="4" borderId="1" xfId="2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 applyProtection="1">
      <alignment horizontal="center" vertical="center" wrapText="1" readingOrder="1"/>
      <protection locked="0"/>
    </xf>
    <xf numFmtId="3" fontId="7" fillId="4" borderId="1" xfId="2" applyNumberFormat="1" applyFont="1" applyFill="1" applyBorder="1" applyAlignment="1">
      <alignment horizontal="center" vertical="center"/>
    </xf>
    <xf numFmtId="0" fontId="0" fillId="0" borderId="1" xfId="0" applyFill="1" applyBorder="1"/>
    <xf numFmtId="3" fontId="7" fillId="4" borderId="1" xfId="2" applyNumberFormat="1" applyFont="1" applyFill="1" applyBorder="1" applyAlignment="1">
      <alignment horizontal="center" vertical="distributed"/>
    </xf>
    <xf numFmtId="3" fontId="7" fillId="4" borderId="1" xfId="2" applyNumberFormat="1" applyFont="1" applyFill="1" applyBorder="1" applyAlignment="1">
      <alignment horizontal="center" vertical="distributed" wrapText="1"/>
    </xf>
    <xf numFmtId="49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7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 applyProtection="1">
      <alignment horizontal="left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3" fontId="7" fillId="0" borderId="1" xfId="2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left" vertical="center" wrapText="1"/>
    </xf>
    <xf numFmtId="49" fontId="7" fillId="0" borderId="1" xfId="2" applyNumberFormat="1" applyFont="1" applyFill="1" applyBorder="1" applyAlignment="1">
      <alignment vertical="center" wrapText="1" readingOrder="1"/>
    </xf>
    <xf numFmtId="0" fontId="7" fillId="0" borderId="1" xfId="2" applyFont="1" applyFill="1" applyBorder="1" applyAlignment="1">
      <alignment vertical="center" wrapText="1" readingOrder="1"/>
    </xf>
    <xf numFmtId="1" fontId="7" fillId="0" borderId="1" xfId="2" applyNumberFormat="1" applyFont="1" applyFill="1" applyBorder="1" applyAlignment="1">
      <alignment horizontal="center" vertical="center" readingOrder="1"/>
    </xf>
    <xf numFmtId="49" fontId="5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3" fontId="7" fillId="0" borderId="1" xfId="2" applyNumberFormat="1" applyFont="1" applyFill="1" applyBorder="1" applyAlignment="1">
      <alignment horizontal="center" vertical="distributed"/>
    </xf>
    <xf numFmtId="0" fontId="5" fillId="0" borderId="1" xfId="1" applyFont="1" applyFill="1" applyBorder="1" applyAlignment="1" applyProtection="1">
      <alignment horizontal="left" vertical="center" wrapText="1" readingOrder="1"/>
      <protection locked="0"/>
    </xf>
    <xf numFmtId="0" fontId="5" fillId="0" borderId="1" xfId="1" applyFont="1" applyFill="1" applyBorder="1" applyAlignment="1" applyProtection="1">
      <alignment horizontal="center" vertical="center" wrapText="1" readingOrder="1"/>
      <protection locked="0"/>
    </xf>
    <xf numFmtId="3" fontId="7" fillId="0" borderId="1" xfId="2" applyNumberFormat="1" applyFont="1" applyFill="1" applyBorder="1" applyAlignment="1">
      <alignment horizontal="center" vertical="distributed" wrapText="1"/>
    </xf>
    <xf numFmtId="0" fontId="5" fillId="0" borderId="1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>
      <alignment vertical="center" wrapText="1" readingOrder="1"/>
    </xf>
    <xf numFmtId="3" fontId="7" fillId="0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6" fillId="8" borderId="1" xfId="0" applyFont="1" applyFill="1" applyBorder="1"/>
    <xf numFmtId="2" fontId="16" fillId="8" borderId="1" xfId="0" applyNumberFormat="1" applyFont="1" applyFill="1" applyBorder="1" applyAlignment="1">
      <alignment horizontal="center" vertical="center"/>
    </xf>
    <xf numFmtId="2" fontId="16" fillId="8" borderId="1" xfId="0" applyNumberFormat="1" applyFont="1" applyFill="1" applyBorder="1" applyAlignment="1">
      <alignment horizontal="center"/>
    </xf>
    <xf numFmtId="4" fontId="16" fillId="8" borderId="1" xfId="0" applyNumberFormat="1" applyFont="1" applyFill="1" applyBorder="1" applyAlignment="1">
      <alignment horizontal="center"/>
    </xf>
    <xf numFmtId="4" fontId="16" fillId="8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4" fontId="0" fillId="0" borderId="0" xfId="0" applyNumberFormat="1" applyAlignment="1">
      <alignment horizontal="center"/>
    </xf>
    <xf numFmtId="0" fontId="22" fillId="0" borderId="1" xfId="0" applyFont="1" applyBorder="1" applyAlignment="1">
      <alignment horizontal="center" vertical="center"/>
    </xf>
    <xf numFmtId="2" fontId="23" fillId="4" borderId="1" xfId="0" applyNumberFormat="1" applyFont="1" applyFill="1" applyBorder="1" applyAlignment="1">
      <alignment horizontal="center" vertical="center"/>
    </xf>
    <xf numFmtId="2" fontId="23" fillId="4" borderId="1" xfId="2" applyNumberFormat="1" applyFont="1" applyFill="1" applyBorder="1" applyAlignment="1">
      <alignment horizontal="center" vertical="center" readingOrder="1"/>
    </xf>
    <xf numFmtId="2" fontId="23" fillId="4" borderId="1" xfId="2" applyNumberFormat="1" applyFont="1" applyFill="1" applyBorder="1" applyAlignment="1">
      <alignment horizontal="center" vertical="center" wrapText="1"/>
    </xf>
    <xf numFmtId="4" fontId="23" fillId="5" borderId="1" xfId="2" applyNumberFormat="1" applyFont="1" applyFill="1" applyBorder="1" applyAlignment="1">
      <alignment horizontal="center" vertical="center" wrapText="1"/>
    </xf>
    <xf numFmtId="4" fontId="23" fillId="4" borderId="1" xfId="2" applyNumberFormat="1" applyFont="1" applyFill="1" applyBorder="1" applyAlignment="1">
      <alignment horizontal="center" vertical="center" wrapText="1"/>
    </xf>
    <xf numFmtId="4" fontId="23" fillId="9" borderId="1" xfId="2" applyNumberFormat="1" applyFont="1" applyFill="1" applyBorder="1" applyAlignment="1">
      <alignment horizontal="center" vertical="center" wrapText="1"/>
    </xf>
    <xf numFmtId="49" fontId="7" fillId="9" borderId="1" xfId="2" applyNumberFormat="1" applyFont="1" applyFill="1" applyBorder="1" applyAlignment="1">
      <alignment horizontal="center" vertical="center" wrapText="1" readingOrder="1"/>
    </xf>
    <xf numFmtId="49" fontId="7" fillId="10" borderId="1" xfId="2" applyNumberFormat="1" applyFont="1" applyFill="1" applyBorder="1" applyAlignment="1">
      <alignment horizontal="center" vertical="center" wrapText="1" readingOrder="1"/>
    </xf>
    <xf numFmtId="49" fontId="7" fillId="11" borderId="1" xfId="2" applyNumberFormat="1" applyFont="1" applyFill="1" applyBorder="1" applyAlignment="1">
      <alignment horizontal="center" vertical="center" wrapText="1" readingOrder="1"/>
    </xf>
    <xf numFmtId="4" fontId="23" fillId="11" borderId="1" xfId="2" applyNumberFormat="1" applyFont="1" applyFill="1" applyBorder="1" applyAlignment="1">
      <alignment horizontal="center" vertical="center" wrapText="1"/>
    </xf>
    <xf numFmtId="49" fontId="7" fillId="12" borderId="1" xfId="2" applyNumberFormat="1" applyFont="1" applyFill="1" applyBorder="1" applyAlignment="1">
      <alignment horizontal="center" vertical="center" wrapText="1" readingOrder="1"/>
    </xf>
    <xf numFmtId="4" fontId="23" fillId="10" borderId="1" xfId="2" applyNumberFormat="1" applyFont="1" applyFill="1" applyBorder="1" applyAlignment="1">
      <alignment horizontal="center" vertical="center" wrapText="1"/>
    </xf>
    <xf numFmtId="4" fontId="23" fillId="12" borderId="1" xfId="2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3" borderId="3" xfId="0" applyFont="1" applyFill="1" applyBorder="1" applyAlignment="1" applyProtection="1">
      <alignment horizontal="center" vertical="center" readingOrder="1"/>
      <protection locked="0"/>
    </xf>
    <xf numFmtId="0" fontId="4" fillId="3" borderId="4" xfId="0" applyFont="1" applyFill="1" applyBorder="1" applyAlignment="1" applyProtection="1">
      <alignment horizontal="center" vertical="center" readingOrder="1"/>
      <protection locked="0"/>
    </xf>
    <xf numFmtId="0" fontId="4" fillId="3" borderId="3" xfId="1" applyFont="1" applyFill="1" applyBorder="1" applyAlignment="1" applyProtection="1">
      <alignment horizontal="center" vertical="center" readingOrder="1"/>
      <protection locked="0"/>
    </xf>
    <xf numFmtId="0" fontId="4" fillId="3" borderId="4" xfId="1" applyFont="1" applyFill="1" applyBorder="1" applyAlignment="1" applyProtection="1">
      <alignment horizontal="center" vertical="center" readingOrder="1"/>
      <protection locked="0"/>
    </xf>
    <xf numFmtId="0" fontId="9" fillId="3" borderId="3" xfId="1" applyFont="1" applyFill="1" applyBorder="1" applyAlignment="1">
      <alignment horizontal="center"/>
    </xf>
    <xf numFmtId="0" fontId="9" fillId="3" borderId="4" xfId="1" applyFont="1" applyFill="1" applyBorder="1" applyAlignment="1">
      <alignment horizontal="center"/>
    </xf>
    <xf numFmtId="0" fontId="2" fillId="0" borderId="2" xfId="1" applyFont="1" applyBorder="1" applyAlignment="1">
      <alignment horizontal="center" vertical="distributed" readingOrder="1"/>
    </xf>
    <xf numFmtId="0" fontId="4" fillId="3" borderId="5" xfId="0" applyFont="1" applyFill="1" applyBorder="1" applyAlignment="1" applyProtection="1">
      <alignment horizontal="center" vertical="center" readingOrder="1"/>
      <protection locked="0"/>
    </xf>
    <xf numFmtId="0" fontId="4" fillId="3" borderId="5" xfId="1" applyFont="1" applyFill="1" applyBorder="1" applyAlignment="1" applyProtection="1">
      <alignment horizontal="center" vertical="center" readingOrder="1"/>
      <protection locked="0"/>
    </xf>
    <xf numFmtId="0" fontId="9" fillId="3" borderId="5" xfId="1" applyFont="1" applyFill="1" applyBorder="1" applyAlignment="1">
      <alignment horizontal="center"/>
    </xf>
    <xf numFmtId="0" fontId="19" fillId="0" borderId="2" xfId="1" applyFont="1" applyBorder="1" applyAlignment="1">
      <alignment horizontal="center" vertical="distributed" readingOrder="1"/>
    </xf>
    <xf numFmtId="0" fontId="20" fillId="3" borderId="6" xfId="0" applyFont="1" applyFill="1" applyBorder="1" applyAlignment="1" applyProtection="1">
      <alignment horizontal="center" vertical="center" readingOrder="1"/>
      <protection locked="0"/>
    </xf>
    <xf numFmtId="0" fontId="20" fillId="3" borderId="7" xfId="0" applyFont="1" applyFill="1" applyBorder="1" applyAlignment="1" applyProtection="1">
      <alignment horizontal="center" vertical="center" readingOrder="1"/>
      <protection locked="0"/>
    </xf>
    <xf numFmtId="0" fontId="20" fillId="3" borderId="6" xfId="1" applyFont="1" applyFill="1" applyBorder="1" applyAlignment="1" applyProtection="1">
      <alignment horizontal="center" vertical="center" readingOrder="1"/>
      <protection locked="0"/>
    </xf>
    <xf numFmtId="0" fontId="20" fillId="3" borderId="7" xfId="1" applyFont="1" applyFill="1" applyBorder="1" applyAlignment="1" applyProtection="1">
      <alignment horizontal="center" vertical="center" readingOrder="1"/>
      <protection locked="0"/>
    </xf>
    <xf numFmtId="0" fontId="7" fillId="3" borderId="6" xfId="1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 vertical="center"/>
    </xf>
    <xf numFmtId="0" fontId="20" fillId="3" borderId="8" xfId="1" applyFont="1" applyFill="1" applyBorder="1" applyAlignment="1" applyProtection="1">
      <alignment horizontal="center" vertical="center" readingOrder="1"/>
      <protection locked="0"/>
    </xf>
    <xf numFmtId="0" fontId="20" fillId="3" borderId="0" xfId="1" applyFont="1" applyFill="1" applyBorder="1" applyAlignment="1" applyProtection="1">
      <alignment horizontal="center" vertical="center" readingOrder="1"/>
      <protection locked="0"/>
    </xf>
  </cellXfs>
  <cellStyles count="4">
    <cellStyle name="Hiperveza" xfId="3" builtinId="8"/>
    <cellStyle name="Normal 2" xfId="2"/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lfa.hr/artikl/info/5d0ccffda9799d061f112c5b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lfa.hr/artikl/info/5d0ccffda9799d061f112c5b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>
      <selection activeCell="G1" sqref="G1:G1048576"/>
    </sheetView>
  </sheetViews>
  <sheetFormatPr defaultRowHeight="14.4" x14ac:dyDescent="0.3"/>
  <cols>
    <col min="1" max="1" width="4.44140625" bestFit="1" customWidth="1"/>
    <col min="2" max="2" width="10.6640625" style="18" customWidth="1"/>
    <col min="3" max="3" width="58.44140625" customWidth="1"/>
    <col min="4" max="4" width="40.109375" customWidth="1"/>
    <col min="5" max="5" width="8.5546875" customWidth="1"/>
    <col min="6" max="6" width="8" customWidth="1"/>
  </cols>
  <sheetData>
    <row r="1" spans="1:6" ht="15.75" customHeight="1" x14ac:dyDescent="0.3">
      <c r="A1" s="106" t="s">
        <v>187</v>
      </c>
      <c r="B1" s="106"/>
      <c r="C1" s="106"/>
      <c r="D1" s="106"/>
      <c r="E1" s="106"/>
      <c r="F1" s="106"/>
    </row>
    <row r="2" spans="1:6" ht="33" customHeight="1" x14ac:dyDescent="0.3">
      <c r="A2" s="26" t="s">
        <v>0</v>
      </c>
      <c r="B2" s="27" t="s">
        <v>1</v>
      </c>
      <c r="C2" s="28" t="s">
        <v>2</v>
      </c>
      <c r="D2" s="28" t="s">
        <v>3</v>
      </c>
      <c r="E2" s="28" t="s">
        <v>4</v>
      </c>
      <c r="F2" s="29" t="s">
        <v>5</v>
      </c>
    </row>
    <row r="3" spans="1:6" ht="15" customHeight="1" x14ac:dyDescent="0.3">
      <c r="A3" s="102" t="s">
        <v>6</v>
      </c>
      <c r="B3" s="103"/>
      <c r="C3" s="103"/>
      <c r="D3" s="103"/>
      <c r="E3" s="103"/>
      <c r="F3" s="103"/>
    </row>
    <row r="4" spans="1:6" ht="23.4" customHeight="1" x14ac:dyDescent="0.3">
      <c r="A4" s="15" t="s">
        <v>7</v>
      </c>
      <c r="B4" s="1" t="s">
        <v>27</v>
      </c>
      <c r="C4" s="7" t="s">
        <v>188</v>
      </c>
      <c r="D4" s="7" t="s">
        <v>28</v>
      </c>
      <c r="E4" s="8" t="s">
        <v>11</v>
      </c>
      <c r="F4" s="32" t="s">
        <v>196</v>
      </c>
    </row>
    <row r="5" spans="1:6" ht="23.4" customHeight="1" x14ac:dyDescent="0.3">
      <c r="A5" s="15" t="s">
        <v>7</v>
      </c>
      <c r="B5" s="1" t="s">
        <v>8</v>
      </c>
      <c r="C5" s="2" t="s">
        <v>9</v>
      </c>
      <c r="D5" s="3" t="s">
        <v>10</v>
      </c>
      <c r="E5" s="1" t="s">
        <v>11</v>
      </c>
      <c r="F5" s="32" t="s">
        <v>196</v>
      </c>
    </row>
    <row r="6" spans="1:6" ht="23.4" customHeight="1" x14ac:dyDescent="0.3">
      <c r="A6" s="15" t="s">
        <v>7</v>
      </c>
      <c r="B6" s="1" t="s">
        <v>12</v>
      </c>
      <c r="C6" s="4" t="s">
        <v>13</v>
      </c>
      <c r="D6" s="3" t="s">
        <v>14</v>
      </c>
      <c r="E6" s="1" t="s">
        <v>11</v>
      </c>
      <c r="F6" s="32" t="s">
        <v>196</v>
      </c>
    </row>
    <row r="7" spans="1:6" ht="23.4" customHeight="1" x14ac:dyDescent="0.3">
      <c r="A7" s="1" t="s">
        <v>7</v>
      </c>
      <c r="B7" s="1" t="s">
        <v>15</v>
      </c>
      <c r="C7" s="4" t="s">
        <v>16</v>
      </c>
      <c r="D7" s="3" t="s">
        <v>17</v>
      </c>
      <c r="E7" s="1" t="s">
        <v>11</v>
      </c>
      <c r="F7" s="32" t="s">
        <v>196</v>
      </c>
    </row>
    <row r="8" spans="1:6" ht="23.4" customHeight="1" x14ac:dyDescent="0.3">
      <c r="A8" s="1" t="s">
        <v>7</v>
      </c>
      <c r="B8" s="1" t="s">
        <v>18</v>
      </c>
      <c r="C8" s="4" t="s">
        <v>19</v>
      </c>
      <c r="D8" s="3" t="s">
        <v>20</v>
      </c>
      <c r="E8" s="5" t="s">
        <v>21</v>
      </c>
      <c r="F8" s="32" t="s">
        <v>196</v>
      </c>
    </row>
    <row r="9" spans="1:6" ht="23.4" customHeight="1" x14ac:dyDescent="0.3">
      <c r="A9" s="1" t="s">
        <v>7</v>
      </c>
      <c r="B9" s="6" t="s">
        <v>22</v>
      </c>
      <c r="C9" s="4" t="s">
        <v>23</v>
      </c>
      <c r="D9" s="3" t="s">
        <v>24</v>
      </c>
      <c r="E9" s="1" t="s">
        <v>11</v>
      </c>
      <c r="F9" s="32" t="s">
        <v>197</v>
      </c>
    </row>
    <row r="10" spans="1:6" ht="15" customHeight="1" x14ac:dyDescent="0.3">
      <c r="A10" s="102" t="s">
        <v>25</v>
      </c>
      <c r="B10" s="103"/>
      <c r="C10" s="103"/>
      <c r="D10" s="103"/>
      <c r="E10" s="103"/>
      <c r="F10" s="103"/>
    </row>
    <row r="11" spans="1:6" ht="23.1" customHeight="1" x14ac:dyDescent="0.3">
      <c r="A11" s="15" t="s">
        <v>26</v>
      </c>
      <c r="B11" s="1" t="s">
        <v>8</v>
      </c>
      <c r="C11" s="4" t="s">
        <v>29</v>
      </c>
      <c r="D11" s="3" t="s">
        <v>10</v>
      </c>
      <c r="E11" s="1" t="s">
        <v>11</v>
      </c>
      <c r="F11" s="32" t="s">
        <v>197</v>
      </c>
    </row>
    <row r="12" spans="1:6" ht="23.1" customHeight="1" x14ac:dyDescent="0.3">
      <c r="A12" s="15" t="s">
        <v>26</v>
      </c>
      <c r="B12" s="1" t="s">
        <v>12</v>
      </c>
      <c r="C12" s="4" t="s">
        <v>30</v>
      </c>
      <c r="D12" s="3" t="s">
        <v>31</v>
      </c>
      <c r="E12" s="1" t="s">
        <v>11</v>
      </c>
      <c r="F12" s="32" t="s">
        <v>197</v>
      </c>
    </row>
    <row r="13" spans="1:6" ht="23.1" customHeight="1" x14ac:dyDescent="0.3">
      <c r="A13" s="33" t="s">
        <v>26</v>
      </c>
      <c r="B13" s="1" t="s">
        <v>32</v>
      </c>
      <c r="C13" s="4" t="s">
        <v>33</v>
      </c>
      <c r="D13" s="3" t="s">
        <v>34</v>
      </c>
      <c r="E13" s="1" t="s">
        <v>11</v>
      </c>
      <c r="F13" s="32" t="s">
        <v>197</v>
      </c>
    </row>
    <row r="14" spans="1:6" ht="23.1" customHeight="1" x14ac:dyDescent="0.3">
      <c r="A14" s="33" t="s">
        <v>26</v>
      </c>
      <c r="B14" s="1" t="s">
        <v>18</v>
      </c>
      <c r="C14" s="4" t="s">
        <v>35</v>
      </c>
      <c r="D14" s="3" t="s">
        <v>20</v>
      </c>
      <c r="E14" s="5" t="s">
        <v>36</v>
      </c>
      <c r="F14" s="32" t="s">
        <v>197</v>
      </c>
    </row>
    <row r="15" spans="1:6" ht="23.1" customHeight="1" x14ac:dyDescent="0.3">
      <c r="A15" s="33" t="s">
        <v>26</v>
      </c>
      <c r="B15" s="1" t="s">
        <v>22</v>
      </c>
      <c r="C15" s="4" t="s">
        <v>37</v>
      </c>
      <c r="D15" s="3" t="s">
        <v>38</v>
      </c>
      <c r="E15" s="1" t="s">
        <v>11</v>
      </c>
      <c r="F15" s="32" t="s">
        <v>197</v>
      </c>
    </row>
    <row r="16" spans="1:6" ht="15" customHeight="1" x14ac:dyDescent="0.3">
      <c r="A16" s="102" t="s">
        <v>39</v>
      </c>
      <c r="B16" s="103"/>
      <c r="C16" s="103"/>
      <c r="D16" s="103"/>
      <c r="E16" s="103"/>
      <c r="F16" s="103"/>
    </row>
    <row r="17" spans="1:6" ht="23.1" customHeight="1" x14ac:dyDescent="0.3">
      <c r="A17" s="15" t="s">
        <v>40</v>
      </c>
      <c r="B17" s="1" t="s">
        <v>27</v>
      </c>
      <c r="C17" s="7" t="s">
        <v>41</v>
      </c>
      <c r="D17" s="7" t="s">
        <v>42</v>
      </c>
      <c r="E17" s="1" t="s">
        <v>11</v>
      </c>
      <c r="F17" s="32" t="s">
        <v>197</v>
      </c>
    </row>
    <row r="18" spans="1:6" ht="23.1" customHeight="1" x14ac:dyDescent="0.3">
      <c r="A18" s="1" t="s">
        <v>40</v>
      </c>
      <c r="B18" s="1" t="s">
        <v>8</v>
      </c>
      <c r="C18" s="4" t="s">
        <v>43</v>
      </c>
      <c r="D18" s="3" t="s">
        <v>44</v>
      </c>
      <c r="E18" s="1" t="s">
        <v>11</v>
      </c>
      <c r="F18" s="32" t="s">
        <v>197</v>
      </c>
    </row>
    <row r="19" spans="1:6" ht="23.1" customHeight="1" x14ac:dyDescent="0.3">
      <c r="A19" s="1" t="s">
        <v>40</v>
      </c>
      <c r="B19" s="1" t="s">
        <v>12</v>
      </c>
      <c r="C19" s="4" t="s">
        <v>45</v>
      </c>
      <c r="D19" s="3" t="s">
        <v>46</v>
      </c>
      <c r="E19" s="1" t="s">
        <v>11</v>
      </c>
      <c r="F19" s="32" t="s">
        <v>197</v>
      </c>
    </row>
    <row r="20" spans="1:6" ht="23.1" customHeight="1" x14ac:dyDescent="0.3">
      <c r="A20" s="1" t="s">
        <v>40</v>
      </c>
      <c r="B20" s="1" t="s">
        <v>15</v>
      </c>
      <c r="C20" s="4" t="s">
        <v>47</v>
      </c>
      <c r="D20" s="3" t="s">
        <v>48</v>
      </c>
      <c r="E20" s="1" t="s">
        <v>11</v>
      </c>
      <c r="F20" s="32" t="s">
        <v>197</v>
      </c>
    </row>
    <row r="21" spans="1:6" ht="23.1" customHeight="1" x14ac:dyDescent="0.3">
      <c r="A21" s="1" t="s">
        <v>40</v>
      </c>
      <c r="B21" s="1" t="s">
        <v>18</v>
      </c>
      <c r="C21" s="4" t="s">
        <v>49</v>
      </c>
      <c r="D21" s="3" t="s">
        <v>50</v>
      </c>
      <c r="E21" s="5" t="s">
        <v>51</v>
      </c>
      <c r="F21" s="32" t="s">
        <v>197</v>
      </c>
    </row>
    <row r="22" spans="1:6" ht="23.1" customHeight="1" x14ac:dyDescent="0.3">
      <c r="A22" s="1" t="s">
        <v>40</v>
      </c>
      <c r="B22" s="1" t="s">
        <v>22</v>
      </c>
      <c r="C22" s="4" t="s">
        <v>52</v>
      </c>
      <c r="D22" s="3" t="s">
        <v>38</v>
      </c>
      <c r="E22" s="1" t="s">
        <v>11</v>
      </c>
      <c r="F22" s="32" t="s">
        <v>197</v>
      </c>
    </row>
    <row r="23" spans="1:6" ht="15" customHeight="1" x14ac:dyDescent="0.3">
      <c r="A23" s="102" t="s">
        <v>53</v>
      </c>
      <c r="B23" s="103"/>
      <c r="C23" s="103"/>
      <c r="D23" s="103"/>
      <c r="E23" s="103"/>
      <c r="F23" s="103"/>
    </row>
    <row r="24" spans="1:6" ht="24" customHeight="1" x14ac:dyDescent="0.3">
      <c r="A24" s="15" t="s">
        <v>54</v>
      </c>
      <c r="B24" s="1" t="s">
        <v>27</v>
      </c>
      <c r="C24" s="4" t="s">
        <v>55</v>
      </c>
      <c r="D24" s="3" t="s">
        <v>28</v>
      </c>
      <c r="E24" s="1" t="s">
        <v>11</v>
      </c>
      <c r="F24" s="36" t="s">
        <v>198</v>
      </c>
    </row>
    <row r="25" spans="1:6" ht="24" customHeight="1" x14ac:dyDescent="0.3">
      <c r="A25" s="15" t="s">
        <v>189</v>
      </c>
      <c r="B25" s="1" t="s">
        <v>8</v>
      </c>
      <c r="C25" s="4" t="s">
        <v>191</v>
      </c>
      <c r="D25" s="3" t="s">
        <v>192</v>
      </c>
      <c r="E25" s="1" t="s">
        <v>11</v>
      </c>
      <c r="F25" s="36" t="s">
        <v>198</v>
      </c>
    </row>
    <row r="26" spans="1:6" ht="24" customHeight="1" x14ac:dyDescent="0.3">
      <c r="A26" s="15" t="s">
        <v>190</v>
      </c>
      <c r="B26" s="1" t="s">
        <v>8</v>
      </c>
      <c r="C26" s="4" t="s">
        <v>56</v>
      </c>
      <c r="D26" s="3" t="s">
        <v>44</v>
      </c>
      <c r="E26" s="1" t="s">
        <v>11</v>
      </c>
      <c r="F26" s="36" t="s">
        <v>198</v>
      </c>
    </row>
    <row r="27" spans="1:6" ht="24" customHeight="1" x14ac:dyDescent="0.3">
      <c r="A27" s="15" t="s">
        <v>54</v>
      </c>
      <c r="B27" s="1" t="s">
        <v>12</v>
      </c>
      <c r="C27" s="4" t="s">
        <v>57</v>
      </c>
      <c r="D27" s="3" t="s">
        <v>58</v>
      </c>
      <c r="E27" s="1" t="s">
        <v>11</v>
      </c>
      <c r="F27" s="36" t="s">
        <v>198</v>
      </c>
    </row>
    <row r="28" spans="1:6" ht="24" customHeight="1" x14ac:dyDescent="0.3">
      <c r="A28" s="33" t="s">
        <v>54</v>
      </c>
      <c r="B28" s="1" t="s">
        <v>59</v>
      </c>
      <c r="C28" s="4" t="s">
        <v>60</v>
      </c>
      <c r="D28" s="3" t="s">
        <v>61</v>
      </c>
      <c r="E28" s="1" t="s">
        <v>11</v>
      </c>
      <c r="F28" s="36" t="s">
        <v>198</v>
      </c>
    </row>
    <row r="29" spans="1:6" ht="24" customHeight="1" x14ac:dyDescent="0.3">
      <c r="A29" s="33" t="s">
        <v>54</v>
      </c>
      <c r="B29" s="1" t="s">
        <v>62</v>
      </c>
      <c r="C29" s="9" t="s">
        <v>63</v>
      </c>
      <c r="D29" s="9" t="s">
        <v>64</v>
      </c>
      <c r="E29" s="5" t="s">
        <v>65</v>
      </c>
      <c r="F29" s="36" t="s">
        <v>198</v>
      </c>
    </row>
    <row r="30" spans="1:6" ht="24" customHeight="1" x14ac:dyDescent="0.3">
      <c r="A30" s="33" t="s">
        <v>54</v>
      </c>
      <c r="B30" s="1" t="s">
        <v>66</v>
      </c>
      <c r="C30" s="9" t="s">
        <v>67</v>
      </c>
      <c r="D30" s="9" t="s">
        <v>68</v>
      </c>
      <c r="E30" s="10" t="s">
        <v>11</v>
      </c>
      <c r="F30" s="36" t="s">
        <v>198</v>
      </c>
    </row>
    <row r="31" spans="1:6" ht="24" customHeight="1" x14ac:dyDescent="0.3">
      <c r="A31" s="33" t="s">
        <v>54</v>
      </c>
      <c r="B31" s="1" t="s">
        <v>18</v>
      </c>
      <c r="C31" s="4" t="s">
        <v>69</v>
      </c>
      <c r="D31" s="3" t="s">
        <v>70</v>
      </c>
      <c r="E31" s="5" t="s">
        <v>51</v>
      </c>
      <c r="F31" s="36" t="s">
        <v>198</v>
      </c>
    </row>
    <row r="32" spans="1:6" ht="24" customHeight="1" x14ac:dyDescent="0.3">
      <c r="A32" s="1" t="s">
        <v>54</v>
      </c>
      <c r="B32" s="1" t="s">
        <v>22</v>
      </c>
      <c r="C32" s="4" t="s">
        <v>71</v>
      </c>
      <c r="D32" s="3" t="s">
        <v>72</v>
      </c>
      <c r="E32" s="1" t="s">
        <v>11</v>
      </c>
      <c r="F32" s="37" t="s">
        <v>197</v>
      </c>
    </row>
    <row r="33" spans="1:6" ht="15" customHeight="1" x14ac:dyDescent="0.3">
      <c r="A33" s="100" t="s">
        <v>73</v>
      </c>
      <c r="B33" s="101"/>
      <c r="C33" s="101"/>
      <c r="D33" s="101"/>
      <c r="E33" s="101"/>
      <c r="F33" s="101"/>
    </row>
    <row r="34" spans="1:6" ht="23.1" customHeight="1" x14ac:dyDescent="0.3">
      <c r="A34" s="1" t="s">
        <v>74</v>
      </c>
      <c r="B34" s="1" t="s">
        <v>27</v>
      </c>
      <c r="C34" s="4" t="s">
        <v>75</v>
      </c>
      <c r="D34" s="3" t="s">
        <v>76</v>
      </c>
      <c r="E34" s="1" t="s">
        <v>77</v>
      </c>
      <c r="F34" s="32" t="s">
        <v>196</v>
      </c>
    </row>
    <row r="35" spans="1:6" ht="27.9" customHeight="1" x14ac:dyDescent="0.3">
      <c r="A35" s="1" t="s">
        <v>74</v>
      </c>
      <c r="B35" s="1" t="s">
        <v>199</v>
      </c>
      <c r="C35" s="4" t="s">
        <v>78</v>
      </c>
      <c r="D35" s="3" t="s">
        <v>79</v>
      </c>
      <c r="E35" s="5" t="s">
        <v>80</v>
      </c>
      <c r="F35" s="32" t="s">
        <v>196</v>
      </c>
    </row>
    <row r="36" spans="1:6" ht="23.1" customHeight="1" x14ac:dyDescent="0.3">
      <c r="A36" s="1" t="s">
        <v>74</v>
      </c>
      <c r="B36" s="1" t="s">
        <v>81</v>
      </c>
      <c r="C36" s="4" t="s">
        <v>82</v>
      </c>
      <c r="D36" s="3" t="s">
        <v>83</v>
      </c>
      <c r="E36" s="5" t="s">
        <v>84</v>
      </c>
      <c r="F36" s="32" t="s">
        <v>196</v>
      </c>
    </row>
    <row r="37" spans="1:6" ht="23.1" customHeight="1" x14ac:dyDescent="0.3">
      <c r="A37" s="1" t="s">
        <v>74</v>
      </c>
      <c r="B37" s="1" t="s">
        <v>85</v>
      </c>
      <c r="C37" s="7" t="s">
        <v>86</v>
      </c>
      <c r="D37" s="7" t="s">
        <v>87</v>
      </c>
      <c r="E37" s="1" t="s">
        <v>88</v>
      </c>
      <c r="F37" s="32" t="s">
        <v>196</v>
      </c>
    </row>
    <row r="38" spans="1:6" ht="23.1" customHeight="1" x14ac:dyDescent="0.3">
      <c r="A38" s="1" t="s">
        <v>74</v>
      </c>
      <c r="B38" s="1" t="s">
        <v>89</v>
      </c>
      <c r="C38" s="4" t="s">
        <v>90</v>
      </c>
      <c r="D38" s="3" t="s">
        <v>91</v>
      </c>
      <c r="E38" s="5" t="s">
        <v>65</v>
      </c>
      <c r="F38" s="32" t="s">
        <v>196</v>
      </c>
    </row>
    <row r="39" spans="1:6" ht="23.1" customHeight="1" x14ac:dyDescent="0.3">
      <c r="A39" s="1" t="s">
        <v>74</v>
      </c>
      <c r="B39" s="1" t="s">
        <v>92</v>
      </c>
      <c r="C39" s="4" t="s">
        <v>93</v>
      </c>
      <c r="D39" s="3" t="s">
        <v>94</v>
      </c>
      <c r="E39" s="5" t="s">
        <v>84</v>
      </c>
      <c r="F39" s="32" t="s">
        <v>196</v>
      </c>
    </row>
    <row r="40" spans="1:6" ht="23.1" customHeight="1" x14ac:dyDescent="0.3">
      <c r="A40" s="1" t="s">
        <v>74</v>
      </c>
      <c r="B40" s="1" t="s">
        <v>95</v>
      </c>
      <c r="C40" s="7" t="s">
        <v>96</v>
      </c>
      <c r="D40" s="7" t="s">
        <v>97</v>
      </c>
      <c r="E40" s="5" t="s">
        <v>84</v>
      </c>
      <c r="F40" s="32" t="s">
        <v>196</v>
      </c>
    </row>
    <row r="41" spans="1:6" ht="23.1" customHeight="1" x14ac:dyDescent="0.3">
      <c r="A41" s="1" t="s">
        <v>74</v>
      </c>
      <c r="B41" s="1" t="s">
        <v>98</v>
      </c>
      <c r="C41" s="4" t="s">
        <v>200</v>
      </c>
      <c r="D41" s="3" t="s">
        <v>99</v>
      </c>
      <c r="E41" s="1" t="s">
        <v>100</v>
      </c>
      <c r="F41" s="32" t="s">
        <v>196</v>
      </c>
    </row>
    <row r="42" spans="1:6" ht="27.9" customHeight="1" x14ac:dyDescent="0.3">
      <c r="A42" s="1" t="s">
        <v>74</v>
      </c>
      <c r="B42" s="1" t="s">
        <v>22</v>
      </c>
      <c r="C42" s="4" t="s">
        <v>101</v>
      </c>
      <c r="D42" s="3" t="s">
        <v>102</v>
      </c>
      <c r="E42" s="11" t="s">
        <v>103</v>
      </c>
      <c r="F42" s="32" t="s">
        <v>196</v>
      </c>
    </row>
    <row r="43" spans="1:6" ht="27.9" customHeight="1" x14ac:dyDescent="0.3">
      <c r="A43" s="1" t="s">
        <v>74</v>
      </c>
      <c r="B43" s="1" t="s">
        <v>18</v>
      </c>
      <c r="C43" s="4" t="s">
        <v>104</v>
      </c>
      <c r="D43" s="3" t="s">
        <v>105</v>
      </c>
      <c r="E43" s="5" t="s">
        <v>51</v>
      </c>
      <c r="F43" s="32" t="s">
        <v>196</v>
      </c>
    </row>
    <row r="44" spans="1:6" ht="15" customHeight="1" x14ac:dyDescent="0.3">
      <c r="A44" s="100" t="s">
        <v>106</v>
      </c>
      <c r="B44" s="101"/>
      <c r="C44" s="101"/>
      <c r="D44" s="101"/>
      <c r="E44" s="101"/>
      <c r="F44" s="101"/>
    </row>
    <row r="45" spans="1:6" ht="21.9" customHeight="1" x14ac:dyDescent="0.3">
      <c r="A45" s="1" t="s">
        <v>107</v>
      </c>
      <c r="B45" s="1" t="s">
        <v>27</v>
      </c>
      <c r="C45" s="4" t="s">
        <v>108</v>
      </c>
      <c r="D45" s="3" t="s">
        <v>109</v>
      </c>
      <c r="E45" s="1" t="s">
        <v>110</v>
      </c>
      <c r="F45" s="32" t="s">
        <v>197</v>
      </c>
    </row>
    <row r="46" spans="1:6" ht="30" customHeight="1" x14ac:dyDescent="0.3">
      <c r="A46" s="1" t="s">
        <v>107</v>
      </c>
      <c r="B46" s="1" t="s">
        <v>202</v>
      </c>
      <c r="C46" s="4" t="s">
        <v>201</v>
      </c>
      <c r="D46" s="3" t="s">
        <v>111</v>
      </c>
      <c r="E46" s="5" t="s">
        <v>80</v>
      </c>
      <c r="F46" s="32" t="s">
        <v>197</v>
      </c>
    </row>
    <row r="47" spans="1:6" ht="21.9" customHeight="1" x14ac:dyDescent="0.3">
      <c r="A47" s="1" t="s">
        <v>107</v>
      </c>
      <c r="B47" s="1" t="s">
        <v>81</v>
      </c>
      <c r="C47" s="4" t="s">
        <v>112</v>
      </c>
      <c r="D47" s="3" t="s">
        <v>113</v>
      </c>
      <c r="E47" s="5" t="s">
        <v>114</v>
      </c>
      <c r="F47" s="32" t="s">
        <v>197</v>
      </c>
    </row>
    <row r="48" spans="1:6" ht="21.9" customHeight="1" x14ac:dyDescent="0.3">
      <c r="A48" s="1" t="s">
        <v>107</v>
      </c>
      <c r="B48" s="1" t="s">
        <v>85</v>
      </c>
      <c r="C48" s="7" t="s">
        <v>115</v>
      </c>
      <c r="D48" s="7" t="s">
        <v>116</v>
      </c>
      <c r="E48" s="8" t="s">
        <v>88</v>
      </c>
      <c r="F48" s="32" t="s">
        <v>197</v>
      </c>
    </row>
    <row r="49" spans="1:6" ht="21.9" customHeight="1" x14ac:dyDescent="0.3">
      <c r="A49" s="1" t="s">
        <v>107</v>
      </c>
      <c r="B49" s="1" t="s">
        <v>89</v>
      </c>
      <c r="C49" s="4" t="s">
        <v>117</v>
      </c>
      <c r="D49" s="3" t="s">
        <v>118</v>
      </c>
      <c r="E49" s="1" t="s">
        <v>77</v>
      </c>
      <c r="F49" s="32" t="s">
        <v>197</v>
      </c>
    </row>
    <row r="50" spans="1:6" ht="21.9" customHeight="1" x14ac:dyDescent="0.3">
      <c r="A50" s="1" t="s">
        <v>107</v>
      </c>
      <c r="B50" s="1" t="s">
        <v>92</v>
      </c>
      <c r="C50" s="4" t="s">
        <v>119</v>
      </c>
      <c r="D50" s="3" t="s">
        <v>94</v>
      </c>
      <c r="E50" s="5" t="s">
        <v>120</v>
      </c>
      <c r="F50" s="32" t="s">
        <v>197</v>
      </c>
    </row>
    <row r="51" spans="1:6" ht="21.9" customHeight="1" x14ac:dyDescent="0.3">
      <c r="A51" s="1" t="s">
        <v>107</v>
      </c>
      <c r="B51" s="1" t="s">
        <v>95</v>
      </c>
      <c r="C51" s="4" t="s">
        <v>121</v>
      </c>
      <c r="D51" s="3" t="s">
        <v>122</v>
      </c>
      <c r="E51" s="5" t="s">
        <v>120</v>
      </c>
      <c r="F51" s="32" t="s">
        <v>197</v>
      </c>
    </row>
    <row r="52" spans="1:6" ht="30" customHeight="1" x14ac:dyDescent="0.3">
      <c r="A52" s="1" t="s">
        <v>107</v>
      </c>
      <c r="B52" s="1" t="s">
        <v>98</v>
      </c>
      <c r="C52" s="4" t="s">
        <v>123</v>
      </c>
      <c r="D52" s="3" t="s">
        <v>124</v>
      </c>
      <c r="E52" s="1" t="s">
        <v>88</v>
      </c>
      <c r="F52" s="32" t="s">
        <v>197</v>
      </c>
    </row>
    <row r="53" spans="1:6" ht="23.1" customHeight="1" x14ac:dyDescent="0.3">
      <c r="A53" s="1" t="s">
        <v>107</v>
      </c>
      <c r="B53" s="1" t="s">
        <v>22</v>
      </c>
      <c r="C53" s="4" t="s">
        <v>125</v>
      </c>
      <c r="D53" s="3" t="s">
        <v>126</v>
      </c>
      <c r="E53" s="1" t="s">
        <v>77</v>
      </c>
      <c r="F53" s="32" t="s">
        <v>197</v>
      </c>
    </row>
    <row r="54" spans="1:6" s="14" customFormat="1" ht="23.1" customHeight="1" x14ac:dyDescent="0.3">
      <c r="A54" s="1" t="s">
        <v>107</v>
      </c>
      <c r="B54" s="1" t="s">
        <v>18</v>
      </c>
      <c r="C54" s="12" t="s">
        <v>127</v>
      </c>
      <c r="D54" s="13" t="s">
        <v>105</v>
      </c>
      <c r="E54" s="5" t="s">
        <v>51</v>
      </c>
      <c r="F54" s="36" t="s">
        <v>198</v>
      </c>
    </row>
    <row r="55" spans="1:6" ht="15" customHeight="1" x14ac:dyDescent="0.3">
      <c r="A55" s="100" t="s">
        <v>128</v>
      </c>
      <c r="B55" s="101"/>
      <c r="C55" s="101"/>
      <c r="D55" s="101"/>
      <c r="E55" s="101"/>
      <c r="F55" s="101"/>
    </row>
    <row r="56" spans="1:6" ht="21" customHeight="1" x14ac:dyDescent="0.3">
      <c r="A56" s="1" t="s">
        <v>129</v>
      </c>
      <c r="B56" s="1" t="s">
        <v>27</v>
      </c>
      <c r="C56" s="4" t="s">
        <v>130</v>
      </c>
      <c r="D56" s="3" t="s">
        <v>131</v>
      </c>
      <c r="E56" s="1" t="s">
        <v>88</v>
      </c>
      <c r="F56" s="32" t="s">
        <v>197</v>
      </c>
    </row>
    <row r="57" spans="1:6" ht="30" customHeight="1" x14ac:dyDescent="0.3">
      <c r="A57" s="1" t="s">
        <v>129</v>
      </c>
      <c r="B57" s="1" t="s">
        <v>199</v>
      </c>
      <c r="C57" s="4" t="s">
        <v>132</v>
      </c>
      <c r="D57" s="3" t="s">
        <v>133</v>
      </c>
      <c r="E57" s="5" t="s">
        <v>80</v>
      </c>
      <c r="F57" s="32" t="s">
        <v>197</v>
      </c>
    </row>
    <row r="58" spans="1:6" ht="21" customHeight="1" x14ac:dyDescent="0.3">
      <c r="A58" s="1" t="s">
        <v>129</v>
      </c>
      <c r="B58" s="1" t="s">
        <v>81</v>
      </c>
      <c r="C58" s="4" t="s">
        <v>134</v>
      </c>
      <c r="D58" s="3" t="s">
        <v>135</v>
      </c>
      <c r="E58" s="5" t="s">
        <v>120</v>
      </c>
      <c r="F58" s="32" t="s">
        <v>197</v>
      </c>
    </row>
    <row r="59" spans="1:6" ht="21" customHeight="1" x14ac:dyDescent="0.3">
      <c r="A59" s="1" t="s">
        <v>129</v>
      </c>
      <c r="B59" s="1" t="s">
        <v>85</v>
      </c>
      <c r="C59" s="7" t="s">
        <v>136</v>
      </c>
      <c r="D59" s="7" t="s">
        <v>116</v>
      </c>
      <c r="E59" s="8" t="s">
        <v>88</v>
      </c>
      <c r="F59" s="32" t="s">
        <v>197</v>
      </c>
    </row>
    <row r="60" spans="1:6" ht="21" customHeight="1" x14ac:dyDescent="0.3">
      <c r="A60" s="1" t="s">
        <v>129</v>
      </c>
      <c r="B60" s="1" t="s">
        <v>137</v>
      </c>
      <c r="C60" s="4" t="s">
        <v>138</v>
      </c>
      <c r="D60" s="3" t="s">
        <v>139</v>
      </c>
      <c r="E60" s="5" t="s">
        <v>103</v>
      </c>
      <c r="F60" s="32" t="s">
        <v>196</v>
      </c>
    </row>
    <row r="61" spans="1:6" ht="30" customHeight="1" x14ac:dyDescent="0.3">
      <c r="A61" s="1" t="s">
        <v>129</v>
      </c>
      <c r="B61" s="1" t="s">
        <v>140</v>
      </c>
      <c r="C61" s="4" t="s">
        <v>203</v>
      </c>
      <c r="D61" s="3" t="s">
        <v>141</v>
      </c>
      <c r="E61" s="1" t="s">
        <v>88</v>
      </c>
      <c r="F61" s="32" t="s">
        <v>196</v>
      </c>
    </row>
    <row r="62" spans="1:6" ht="21" customHeight="1" x14ac:dyDescent="0.3">
      <c r="A62" s="1" t="s">
        <v>129</v>
      </c>
      <c r="B62" s="1" t="s">
        <v>142</v>
      </c>
      <c r="C62" s="4" t="s">
        <v>143</v>
      </c>
      <c r="D62" s="3" t="s">
        <v>144</v>
      </c>
      <c r="E62" s="5" t="s">
        <v>84</v>
      </c>
      <c r="F62" s="32" t="s">
        <v>196</v>
      </c>
    </row>
    <row r="63" spans="1:6" ht="21" customHeight="1" x14ac:dyDescent="0.3">
      <c r="A63" s="15" t="s">
        <v>129</v>
      </c>
      <c r="B63" s="15" t="s">
        <v>89</v>
      </c>
      <c r="C63" s="4" t="s">
        <v>145</v>
      </c>
      <c r="D63" s="3" t="s">
        <v>146</v>
      </c>
      <c r="E63" s="1" t="s">
        <v>110</v>
      </c>
      <c r="F63" s="36" t="s">
        <v>198</v>
      </c>
    </row>
    <row r="64" spans="1:6" ht="21" customHeight="1" x14ac:dyDescent="0.3">
      <c r="A64" s="1" t="s">
        <v>129</v>
      </c>
      <c r="B64" s="1" t="s">
        <v>92</v>
      </c>
      <c r="C64" s="4" t="s">
        <v>147</v>
      </c>
      <c r="D64" s="3" t="s">
        <v>148</v>
      </c>
      <c r="E64" s="1" t="s">
        <v>88</v>
      </c>
      <c r="F64" s="32" t="s">
        <v>197</v>
      </c>
    </row>
    <row r="65" spans="1:6" ht="30" customHeight="1" x14ac:dyDescent="0.3">
      <c r="A65" s="1" t="s">
        <v>129</v>
      </c>
      <c r="B65" s="1" t="s">
        <v>98</v>
      </c>
      <c r="C65" s="4" t="s">
        <v>149</v>
      </c>
      <c r="D65" s="3" t="s">
        <v>150</v>
      </c>
      <c r="E65" s="1" t="s">
        <v>88</v>
      </c>
      <c r="F65" s="32" t="s">
        <v>197</v>
      </c>
    </row>
    <row r="66" spans="1:6" ht="21" customHeight="1" x14ac:dyDescent="0.3">
      <c r="A66" s="1" t="s">
        <v>129</v>
      </c>
      <c r="B66" s="1" t="s">
        <v>22</v>
      </c>
      <c r="C66" s="4" t="s">
        <v>151</v>
      </c>
      <c r="D66" s="3" t="s">
        <v>126</v>
      </c>
      <c r="E66" s="1" t="s">
        <v>77</v>
      </c>
      <c r="F66" s="32" t="s">
        <v>197</v>
      </c>
    </row>
    <row r="67" spans="1:6" s="14" customFormat="1" ht="30.6" x14ac:dyDescent="0.3">
      <c r="A67" s="1" t="s">
        <v>129</v>
      </c>
      <c r="B67" s="1" t="s">
        <v>18</v>
      </c>
      <c r="C67" s="12" t="s">
        <v>152</v>
      </c>
      <c r="D67" s="13" t="s">
        <v>153</v>
      </c>
      <c r="E67" s="16" t="s">
        <v>154</v>
      </c>
      <c r="F67" s="36" t="s">
        <v>198</v>
      </c>
    </row>
    <row r="68" spans="1:6" ht="15" customHeight="1" x14ac:dyDescent="0.3">
      <c r="A68" s="102" t="s">
        <v>155</v>
      </c>
      <c r="B68" s="103"/>
      <c r="C68" s="103"/>
      <c r="D68" s="103"/>
      <c r="E68" s="103"/>
      <c r="F68" s="103"/>
    </row>
    <row r="69" spans="1:6" ht="24" customHeight="1" x14ac:dyDescent="0.3">
      <c r="A69" s="1" t="s">
        <v>156</v>
      </c>
      <c r="B69" s="1" t="s">
        <v>27</v>
      </c>
      <c r="C69" s="4" t="s">
        <v>157</v>
      </c>
      <c r="D69" s="3" t="s">
        <v>158</v>
      </c>
      <c r="E69" s="1" t="s">
        <v>88</v>
      </c>
      <c r="F69" s="36" t="s">
        <v>198</v>
      </c>
    </row>
    <row r="70" spans="1:6" ht="35.1" customHeight="1" x14ac:dyDescent="0.3">
      <c r="A70" s="1" t="s">
        <v>156</v>
      </c>
      <c r="B70" s="1" t="s">
        <v>159</v>
      </c>
      <c r="C70" s="4" t="s">
        <v>160</v>
      </c>
      <c r="D70" s="3" t="s">
        <v>161</v>
      </c>
      <c r="E70" s="5" t="s">
        <v>80</v>
      </c>
      <c r="F70" s="36" t="s">
        <v>198</v>
      </c>
    </row>
    <row r="71" spans="1:6" ht="24" customHeight="1" x14ac:dyDescent="0.3">
      <c r="A71" s="1" t="s">
        <v>156</v>
      </c>
      <c r="B71" s="1" t="s">
        <v>81</v>
      </c>
      <c r="C71" s="4" t="s">
        <v>162</v>
      </c>
      <c r="D71" s="3" t="s">
        <v>163</v>
      </c>
      <c r="E71" s="5" t="s">
        <v>164</v>
      </c>
      <c r="F71" s="36" t="s">
        <v>198</v>
      </c>
    </row>
    <row r="72" spans="1:6" ht="24" customHeight="1" x14ac:dyDescent="0.3">
      <c r="A72" s="1" t="s">
        <v>156</v>
      </c>
      <c r="B72" s="1" t="s">
        <v>85</v>
      </c>
      <c r="C72" s="9" t="s">
        <v>165</v>
      </c>
      <c r="D72" s="9" t="s">
        <v>68</v>
      </c>
      <c r="E72" s="10" t="s">
        <v>166</v>
      </c>
      <c r="F72" s="36" t="s">
        <v>198</v>
      </c>
    </row>
    <row r="73" spans="1:6" ht="30.75" customHeight="1" x14ac:dyDescent="0.3">
      <c r="A73" s="1" t="s">
        <v>156</v>
      </c>
      <c r="B73" s="1" t="s">
        <v>137</v>
      </c>
      <c r="C73" s="4" t="s">
        <v>167</v>
      </c>
      <c r="D73" s="3" t="s">
        <v>168</v>
      </c>
      <c r="E73" s="1" t="s">
        <v>110</v>
      </c>
      <c r="F73" s="32" t="s">
        <v>197</v>
      </c>
    </row>
    <row r="74" spans="1:6" ht="35.1" customHeight="1" x14ac:dyDescent="0.3">
      <c r="A74" s="1" t="s">
        <v>156</v>
      </c>
      <c r="B74" s="1" t="s">
        <v>140</v>
      </c>
      <c r="C74" s="4" t="s">
        <v>169</v>
      </c>
      <c r="D74" s="3" t="s">
        <v>170</v>
      </c>
      <c r="E74" s="1" t="s">
        <v>88</v>
      </c>
      <c r="F74" s="32" t="s">
        <v>197</v>
      </c>
    </row>
    <row r="75" spans="1:6" ht="24" customHeight="1" x14ac:dyDescent="0.3">
      <c r="A75" s="1" t="s">
        <v>156</v>
      </c>
      <c r="B75" s="1" t="s">
        <v>142</v>
      </c>
      <c r="C75" s="4" t="s">
        <v>171</v>
      </c>
      <c r="D75" s="3" t="s">
        <v>172</v>
      </c>
      <c r="E75" s="1" t="s">
        <v>88</v>
      </c>
      <c r="F75" s="32" t="s">
        <v>197</v>
      </c>
    </row>
    <row r="76" spans="1:6" ht="24" customHeight="1" x14ac:dyDescent="0.3">
      <c r="A76" s="1" t="s">
        <v>156</v>
      </c>
      <c r="B76" s="1" t="s">
        <v>89</v>
      </c>
      <c r="C76" s="17" t="s">
        <v>173</v>
      </c>
      <c r="D76" s="3" t="s">
        <v>174</v>
      </c>
      <c r="E76" s="5" t="s">
        <v>164</v>
      </c>
      <c r="F76" s="36" t="s">
        <v>198</v>
      </c>
    </row>
    <row r="77" spans="1:6" ht="24" customHeight="1" x14ac:dyDescent="0.3">
      <c r="A77" s="1" t="s">
        <v>156</v>
      </c>
      <c r="B77" s="1" t="s">
        <v>92</v>
      </c>
      <c r="C77" s="4" t="s">
        <v>175</v>
      </c>
      <c r="D77" s="3" t="s">
        <v>176</v>
      </c>
      <c r="E77" s="5" t="s">
        <v>164</v>
      </c>
      <c r="F77" s="36" t="s">
        <v>198</v>
      </c>
    </row>
    <row r="78" spans="1:6" ht="24" customHeight="1" x14ac:dyDescent="0.3">
      <c r="A78" s="1" t="s">
        <v>156</v>
      </c>
      <c r="B78" s="1" t="s">
        <v>98</v>
      </c>
      <c r="C78" s="4" t="s">
        <v>177</v>
      </c>
      <c r="D78" s="3" t="s">
        <v>178</v>
      </c>
      <c r="E78" s="1" t="s">
        <v>166</v>
      </c>
      <c r="F78" s="36" t="s">
        <v>198</v>
      </c>
    </row>
    <row r="79" spans="1:6" ht="24" customHeight="1" x14ac:dyDescent="0.3">
      <c r="A79" s="1" t="s">
        <v>156</v>
      </c>
      <c r="B79" s="1" t="s">
        <v>22</v>
      </c>
      <c r="C79" s="4" t="s">
        <v>179</v>
      </c>
      <c r="D79" s="3" t="s">
        <v>126</v>
      </c>
      <c r="E79" s="1" t="s">
        <v>77</v>
      </c>
      <c r="F79" s="36" t="s">
        <v>198</v>
      </c>
    </row>
    <row r="80" spans="1:6" s="14" customFormat="1" ht="30.6" x14ac:dyDescent="0.3">
      <c r="A80" s="1" t="s">
        <v>156</v>
      </c>
      <c r="B80" s="1" t="s">
        <v>18</v>
      </c>
      <c r="C80" s="12" t="s">
        <v>180</v>
      </c>
      <c r="D80" s="13" t="s">
        <v>153</v>
      </c>
      <c r="E80" s="16" t="s">
        <v>154</v>
      </c>
      <c r="F80" s="36" t="s">
        <v>198</v>
      </c>
    </row>
    <row r="81" spans="1:6" ht="18" x14ac:dyDescent="0.35">
      <c r="A81" s="104" t="s">
        <v>181</v>
      </c>
      <c r="B81" s="105"/>
      <c r="C81" s="105"/>
      <c r="D81" s="105"/>
      <c r="E81" s="105"/>
      <c r="F81" s="105"/>
    </row>
    <row r="82" spans="1:6" ht="23.1" customHeight="1" x14ac:dyDescent="0.3">
      <c r="A82" s="1"/>
      <c r="B82" s="1" t="s">
        <v>182</v>
      </c>
      <c r="C82" s="4" t="s">
        <v>183</v>
      </c>
      <c r="D82" s="3"/>
      <c r="E82" s="1" t="s">
        <v>77</v>
      </c>
      <c r="F82" s="34"/>
    </row>
    <row r="83" spans="1:6" ht="23.1" customHeight="1" x14ac:dyDescent="0.3">
      <c r="A83" s="1"/>
      <c r="B83" s="1" t="s">
        <v>182</v>
      </c>
      <c r="C83" s="4" t="s">
        <v>184</v>
      </c>
      <c r="D83" s="3"/>
      <c r="E83" s="1" t="s">
        <v>77</v>
      </c>
      <c r="F83" s="34"/>
    </row>
    <row r="84" spans="1:6" ht="23.1" customHeight="1" x14ac:dyDescent="0.3">
      <c r="A84" s="1"/>
      <c r="B84" s="1" t="s">
        <v>182</v>
      </c>
      <c r="C84" s="4" t="s">
        <v>185</v>
      </c>
      <c r="D84" s="3"/>
      <c r="E84" s="1" t="s">
        <v>77</v>
      </c>
      <c r="F84" s="34"/>
    </row>
    <row r="85" spans="1:6" ht="23.1" customHeight="1" x14ac:dyDescent="0.3">
      <c r="A85" s="1"/>
      <c r="B85" s="1" t="s">
        <v>182</v>
      </c>
      <c r="C85" s="4" t="s">
        <v>186</v>
      </c>
      <c r="D85" s="3"/>
      <c r="E85" s="1" t="s">
        <v>77</v>
      </c>
      <c r="F85" s="34"/>
    </row>
    <row r="86" spans="1:6" ht="23.1" customHeight="1" x14ac:dyDescent="0.3">
      <c r="A86" s="22"/>
      <c r="B86" s="23" t="s">
        <v>92</v>
      </c>
      <c r="C86" s="24" t="s">
        <v>193</v>
      </c>
      <c r="D86" s="25" t="s">
        <v>194</v>
      </c>
      <c r="E86" s="60" t="s">
        <v>164</v>
      </c>
      <c r="F86" s="22"/>
    </row>
  </sheetData>
  <mergeCells count="10">
    <mergeCell ref="A44:F44"/>
    <mergeCell ref="A55:F55"/>
    <mergeCell ref="A68:F68"/>
    <mergeCell ref="A81:F81"/>
    <mergeCell ref="A1:F1"/>
    <mergeCell ref="A3:F3"/>
    <mergeCell ref="A10:F10"/>
    <mergeCell ref="A16:F16"/>
    <mergeCell ref="A23:F23"/>
    <mergeCell ref="A33:F33"/>
  </mergeCells>
  <hyperlinks>
    <hyperlink ref="C86" r:id="rId1" location="list-top" display="list-top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L11" sqref="L11"/>
    </sheetView>
  </sheetViews>
  <sheetFormatPr defaultRowHeight="14.4" x14ac:dyDescent="0.3"/>
  <cols>
    <col min="1" max="1" width="4.44140625" bestFit="1" customWidth="1"/>
    <col min="2" max="2" width="10.6640625" style="18" customWidth="1"/>
    <col min="3" max="3" width="43" customWidth="1"/>
    <col min="4" max="4" width="25.44140625" customWidth="1"/>
    <col min="5" max="5" width="9.109375" customWidth="1"/>
    <col min="6" max="6" width="8" customWidth="1"/>
    <col min="7" max="7" width="30" customWidth="1"/>
  </cols>
  <sheetData>
    <row r="1" spans="1:8" ht="15.75" customHeight="1" x14ac:dyDescent="0.3">
      <c r="A1" s="106" t="s">
        <v>187</v>
      </c>
      <c r="B1" s="106"/>
      <c r="C1" s="106"/>
      <c r="D1" s="106"/>
      <c r="E1" s="106"/>
      <c r="F1" s="106"/>
      <c r="G1" s="106"/>
    </row>
    <row r="2" spans="1:8" ht="33" customHeight="1" x14ac:dyDescent="0.3">
      <c r="A2" s="26" t="s">
        <v>0</v>
      </c>
      <c r="B2" s="27" t="s">
        <v>1</v>
      </c>
      <c r="C2" s="28" t="s">
        <v>2</v>
      </c>
      <c r="D2" s="28" t="s">
        <v>3</v>
      </c>
      <c r="E2" s="28" t="s">
        <v>4</v>
      </c>
      <c r="F2" s="29" t="s">
        <v>5</v>
      </c>
      <c r="G2" s="30" t="s">
        <v>195</v>
      </c>
    </row>
    <row r="3" spans="1:8" ht="15" customHeight="1" x14ac:dyDescent="0.3">
      <c r="A3" s="102" t="s">
        <v>6</v>
      </c>
      <c r="B3" s="103"/>
      <c r="C3" s="103"/>
      <c r="D3" s="103"/>
      <c r="E3" s="103"/>
      <c r="F3" s="103"/>
      <c r="G3" s="108"/>
    </row>
    <row r="4" spans="1:8" ht="23.4" customHeight="1" x14ac:dyDescent="0.3">
      <c r="A4" s="38" t="s">
        <v>7</v>
      </c>
      <c r="B4" s="39" t="s">
        <v>27</v>
      </c>
      <c r="C4" s="40" t="s">
        <v>188</v>
      </c>
      <c r="D4" s="40" t="s">
        <v>28</v>
      </c>
      <c r="E4" s="41" t="s">
        <v>11</v>
      </c>
      <c r="F4" s="42" t="s">
        <v>196</v>
      </c>
      <c r="G4" s="35"/>
      <c r="H4">
        <v>62</v>
      </c>
    </row>
    <row r="5" spans="1:8" ht="23.4" customHeight="1" x14ac:dyDescent="0.3">
      <c r="A5" s="38" t="s">
        <v>7</v>
      </c>
      <c r="B5" s="39" t="s">
        <v>8</v>
      </c>
      <c r="C5" s="43" t="s">
        <v>9</v>
      </c>
      <c r="D5" s="44" t="s">
        <v>10</v>
      </c>
      <c r="E5" s="39" t="s">
        <v>11</v>
      </c>
      <c r="F5" s="42" t="s">
        <v>196</v>
      </c>
      <c r="G5" s="35"/>
      <c r="H5">
        <v>62</v>
      </c>
    </row>
    <row r="6" spans="1:8" ht="23.4" customHeight="1" x14ac:dyDescent="0.3">
      <c r="A6" s="38" t="s">
        <v>7</v>
      </c>
      <c r="B6" s="39" t="s">
        <v>12</v>
      </c>
      <c r="C6" s="45" t="s">
        <v>13</v>
      </c>
      <c r="D6" s="44" t="s">
        <v>14</v>
      </c>
      <c r="E6" s="39" t="s">
        <v>11</v>
      </c>
      <c r="F6" s="42" t="s">
        <v>196</v>
      </c>
      <c r="G6" s="35"/>
      <c r="H6">
        <v>62</v>
      </c>
    </row>
    <row r="7" spans="1:8" ht="23.4" customHeight="1" x14ac:dyDescent="0.3">
      <c r="A7" s="39" t="s">
        <v>7</v>
      </c>
      <c r="B7" s="39" t="s">
        <v>15</v>
      </c>
      <c r="C7" s="45" t="s">
        <v>16</v>
      </c>
      <c r="D7" s="44" t="s">
        <v>17</v>
      </c>
      <c r="E7" s="39" t="s">
        <v>11</v>
      </c>
      <c r="F7" s="42" t="s">
        <v>196</v>
      </c>
      <c r="G7" s="35"/>
      <c r="H7">
        <v>62</v>
      </c>
    </row>
    <row r="8" spans="1:8" ht="23.4" customHeight="1" x14ac:dyDescent="0.3">
      <c r="A8" s="39" t="s">
        <v>7</v>
      </c>
      <c r="B8" s="39" t="s">
        <v>18</v>
      </c>
      <c r="C8" s="45" t="s">
        <v>19</v>
      </c>
      <c r="D8" s="44" t="s">
        <v>20</v>
      </c>
      <c r="E8" s="39" t="s">
        <v>21</v>
      </c>
      <c r="F8" s="42" t="s">
        <v>196</v>
      </c>
      <c r="G8" s="35"/>
      <c r="H8">
        <v>62</v>
      </c>
    </row>
    <row r="9" spans="1:8" ht="23.4" customHeight="1" x14ac:dyDescent="0.3">
      <c r="A9" s="39" t="s">
        <v>7</v>
      </c>
      <c r="B9" s="46" t="s">
        <v>22</v>
      </c>
      <c r="C9" s="45" t="s">
        <v>23</v>
      </c>
      <c r="D9" s="44" t="s">
        <v>24</v>
      </c>
      <c r="E9" s="39" t="s">
        <v>11</v>
      </c>
      <c r="F9" s="42" t="s">
        <v>197</v>
      </c>
      <c r="G9" s="35"/>
      <c r="H9">
        <v>25</v>
      </c>
    </row>
    <row r="10" spans="1:8" ht="15" customHeight="1" x14ac:dyDescent="0.3">
      <c r="A10" s="102" t="s">
        <v>25</v>
      </c>
      <c r="B10" s="103"/>
      <c r="C10" s="103"/>
      <c r="D10" s="103"/>
      <c r="E10" s="103"/>
      <c r="F10" s="103"/>
      <c r="G10" s="108"/>
    </row>
    <row r="11" spans="1:8" ht="23.1" customHeight="1" x14ac:dyDescent="0.3">
      <c r="A11" s="38" t="s">
        <v>26</v>
      </c>
      <c r="B11" s="39" t="s">
        <v>8</v>
      </c>
      <c r="C11" s="45" t="s">
        <v>29</v>
      </c>
      <c r="D11" s="44" t="s">
        <v>10</v>
      </c>
      <c r="E11" s="39" t="s">
        <v>11</v>
      </c>
      <c r="F11" s="42" t="s">
        <v>197</v>
      </c>
      <c r="G11" s="35"/>
      <c r="H11">
        <v>70</v>
      </c>
    </row>
    <row r="12" spans="1:8" ht="23.1" customHeight="1" x14ac:dyDescent="0.3">
      <c r="A12" s="38" t="s">
        <v>26</v>
      </c>
      <c r="B12" s="39" t="s">
        <v>12</v>
      </c>
      <c r="C12" s="45" t="s">
        <v>30</v>
      </c>
      <c r="D12" s="44" t="s">
        <v>31</v>
      </c>
      <c r="E12" s="39" t="s">
        <v>11</v>
      </c>
      <c r="F12" s="42" t="s">
        <v>197</v>
      </c>
      <c r="G12" s="35"/>
      <c r="H12">
        <v>70</v>
      </c>
    </row>
    <row r="13" spans="1:8" ht="23.1" customHeight="1" x14ac:dyDescent="0.3">
      <c r="A13" s="47" t="s">
        <v>26</v>
      </c>
      <c r="B13" s="39" t="s">
        <v>32</v>
      </c>
      <c r="C13" s="45" t="s">
        <v>33</v>
      </c>
      <c r="D13" s="44" t="s">
        <v>34</v>
      </c>
      <c r="E13" s="39" t="s">
        <v>11</v>
      </c>
      <c r="F13" s="42" t="s">
        <v>197</v>
      </c>
      <c r="G13" s="35"/>
      <c r="H13">
        <v>70</v>
      </c>
    </row>
    <row r="14" spans="1:8" ht="23.1" customHeight="1" x14ac:dyDescent="0.3">
      <c r="A14" s="47" t="s">
        <v>26</v>
      </c>
      <c r="B14" s="39" t="s">
        <v>18</v>
      </c>
      <c r="C14" s="45" t="s">
        <v>35</v>
      </c>
      <c r="D14" s="44" t="s">
        <v>20</v>
      </c>
      <c r="E14" s="39" t="s">
        <v>36</v>
      </c>
      <c r="F14" s="42" t="s">
        <v>197</v>
      </c>
      <c r="G14" s="35"/>
      <c r="H14">
        <v>66</v>
      </c>
    </row>
    <row r="15" spans="1:8" ht="23.1" customHeight="1" x14ac:dyDescent="0.3">
      <c r="A15" s="47" t="s">
        <v>26</v>
      </c>
      <c r="B15" s="39" t="s">
        <v>22</v>
      </c>
      <c r="C15" s="45" t="s">
        <v>37</v>
      </c>
      <c r="D15" s="44" t="s">
        <v>38</v>
      </c>
      <c r="E15" s="39" t="s">
        <v>11</v>
      </c>
      <c r="F15" s="42" t="s">
        <v>197</v>
      </c>
      <c r="G15" s="35"/>
      <c r="H15">
        <v>16</v>
      </c>
    </row>
    <row r="16" spans="1:8" ht="15" customHeight="1" x14ac:dyDescent="0.3">
      <c r="A16" s="102" t="s">
        <v>39</v>
      </c>
      <c r="B16" s="103"/>
      <c r="C16" s="103"/>
      <c r="D16" s="103"/>
      <c r="E16" s="103"/>
      <c r="F16" s="103"/>
      <c r="G16" s="108"/>
    </row>
    <row r="17" spans="1:8" ht="23.1" customHeight="1" x14ac:dyDescent="0.3">
      <c r="A17" s="38" t="s">
        <v>40</v>
      </c>
      <c r="B17" s="39" t="s">
        <v>27</v>
      </c>
      <c r="C17" s="40" t="s">
        <v>41</v>
      </c>
      <c r="D17" s="40" t="s">
        <v>42</v>
      </c>
      <c r="E17" s="39" t="s">
        <v>11</v>
      </c>
      <c r="F17" s="42" t="s">
        <v>197</v>
      </c>
      <c r="G17" s="35"/>
      <c r="H17">
        <v>74</v>
      </c>
    </row>
    <row r="18" spans="1:8" ht="23.1" customHeight="1" x14ac:dyDescent="0.3">
      <c r="A18" s="39" t="s">
        <v>40</v>
      </c>
      <c r="B18" s="39" t="s">
        <v>8</v>
      </c>
      <c r="C18" s="45" t="s">
        <v>43</v>
      </c>
      <c r="D18" s="44" t="s">
        <v>44</v>
      </c>
      <c r="E18" s="39" t="s">
        <v>11</v>
      </c>
      <c r="F18" s="42" t="s">
        <v>197</v>
      </c>
      <c r="G18" s="35"/>
      <c r="H18">
        <v>74</v>
      </c>
    </row>
    <row r="19" spans="1:8" ht="23.1" customHeight="1" x14ac:dyDescent="0.3">
      <c r="A19" s="39" t="s">
        <v>40</v>
      </c>
      <c r="B19" s="39" t="s">
        <v>12</v>
      </c>
      <c r="C19" s="45" t="s">
        <v>45</v>
      </c>
      <c r="D19" s="44" t="s">
        <v>46</v>
      </c>
      <c r="E19" s="39" t="s">
        <v>11</v>
      </c>
      <c r="F19" s="42" t="s">
        <v>197</v>
      </c>
      <c r="G19" s="35"/>
      <c r="H19">
        <v>74</v>
      </c>
    </row>
    <row r="20" spans="1:8" ht="23.1" customHeight="1" x14ac:dyDescent="0.3">
      <c r="A20" s="39" t="s">
        <v>40</v>
      </c>
      <c r="B20" s="39" t="s">
        <v>15</v>
      </c>
      <c r="C20" s="45" t="s">
        <v>47</v>
      </c>
      <c r="D20" s="44" t="s">
        <v>48</v>
      </c>
      <c r="E20" s="39" t="s">
        <v>11</v>
      </c>
      <c r="F20" s="42" t="s">
        <v>197</v>
      </c>
      <c r="G20" s="35"/>
      <c r="H20">
        <v>74</v>
      </c>
    </row>
    <row r="21" spans="1:8" ht="23.1" customHeight="1" x14ac:dyDescent="0.3">
      <c r="A21" s="39" t="s">
        <v>40</v>
      </c>
      <c r="B21" s="39" t="s">
        <v>18</v>
      </c>
      <c r="C21" s="45" t="s">
        <v>49</v>
      </c>
      <c r="D21" s="44" t="s">
        <v>50</v>
      </c>
      <c r="E21" s="39" t="s">
        <v>51</v>
      </c>
      <c r="F21" s="42" t="s">
        <v>197</v>
      </c>
      <c r="G21" s="35"/>
      <c r="H21">
        <v>72</v>
      </c>
    </row>
    <row r="22" spans="1:8" ht="23.1" customHeight="1" x14ac:dyDescent="0.3">
      <c r="A22" s="39" t="s">
        <v>40</v>
      </c>
      <c r="B22" s="39" t="s">
        <v>22</v>
      </c>
      <c r="C22" s="45" t="s">
        <v>52</v>
      </c>
      <c r="D22" s="44" t="s">
        <v>38</v>
      </c>
      <c r="E22" s="39" t="s">
        <v>11</v>
      </c>
      <c r="F22" s="42" t="s">
        <v>197</v>
      </c>
      <c r="G22" s="35"/>
      <c r="H22">
        <v>20</v>
      </c>
    </row>
    <row r="23" spans="1:8" ht="15" customHeight="1" x14ac:dyDescent="0.3">
      <c r="A23" s="102" t="s">
        <v>53</v>
      </c>
      <c r="B23" s="103"/>
      <c r="C23" s="103"/>
      <c r="D23" s="103"/>
      <c r="E23" s="103"/>
      <c r="F23" s="103"/>
      <c r="G23" s="108"/>
    </row>
    <row r="24" spans="1:8" ht="24" customHeight="1" x14ac:dyDescent="0.3">
      <c r="A24" s="38" t="s">
        <v>54</v>
      </c>
      <c r="B24" s="39" t="s">
        <v>27</v>
      </c>
      <c r="C24" s="45" t="s">
        <v>55</v>
      </c>
      <c r="D24" s="44" t="s">
        <v>28</v>
      </c>
      <c r="E24" s="39" t="s">
        <v>11</v>
      </c>
      <c r="F24" s="48" t="s">
        <v>198</v>
      </c>
      <c r="G24" s="35"/>
      <c r="H24">
        <v>66</v>
      </c>
    </row>
    <row r="25" spans="1:8" ht="24" customHeight="1" x14ac:dyDescent="0.3">
      <c r="A25" s="38" t="s">
        <v>189</v>
      </c>
      <c r="B25" s="39" t="s">
        <v>8</v>
      </c>
      <c r="C25" s="45" t="s">
        <v>191</v>
      </c>
      <c r="D25" s="44" t="s">
        <v>192</v>
      </c>
      <c r="E25" s="39" t="s">
        <v>11</v>
      </c>
      <c r="F25" s="48" t="s">
        <v>198</v>
      </c>
      <c r="G25" s="35"/>
      <c r="H25">
        <v>22</v>
      </c>
    </row>
    <row r="26" spans="1:8" ht="24" customHeight="1" x14ac:dyDescent="0.3">
      <c r="A26" s="38" t="s">
        <v>190</v>
      </c>
      <c r="B26" s="39" t="s">
        <v>8</v>
      </c>
      <c r="C26" s="45" t="s">
        <v>56</v>
      </c>
      <c r="D26" s="44" t="s">
        <v>44</v>
      </c>
      <c r="E26" s="39" t="s">
        <v>11</v>
      </c>
      <c r="F26" s="48" t="s">
        <v>198</v>
      </c>
      <c r="G26" s="35"/>
      <c r="H26">
        <v>44</v>
      </c>
    </row>
    <row r="27" spans="1:8" ht="24" customHeight="1" x14ac:dyDescent="0.3">
      <c r="A27" s="38" t="s">
        <v>54</v>
      </c>
      <c r="B27" s="39" t="s">
        <v>12</v>
      </c>
      <c r="C27" s="45" t="s">
        <v>57</v>
      </c>
      <c r="D27" s="44" t="s">
        <v>58</v>
      </c>
      <c r="E27" s="39" t="s">
        <v>11</v>
      </c>
      <c r="F27" s="48" t="s">
        <v>198</v>
      </c>
      <c r="G27" s="35"/>
      <c r="H27">
        <v>66</v>
      </c>
    </row>
    <row r="28" spans="1:8" ht="24" customHeight="1" x14ac:dyDescent="0.3">
      <c r="A28" s="47" t="s">
        <v>54</v>
      </c>
      <c r="B28" s="39" t="s">
        <v>59</v>
      </c>
      <c r="C28" s="45" t="s">
        <v>60</v>
      </c>
      <c r="D28" s="44" t="s">
        <v>61</v>
      </c>
      <c r="E28" s="39" t="s">
        <v>11</v>
      </c>
      <c r="F28" s="48" t="s">
        <v>198</v>
      </c>
      <c r="G28" s="35"/>
      <c r="H28">
        <v>66</v>
      </c>
    </row>
    <row r="29" spans="1:8" ht="24" customHeight="1" x14ac:dyDescent="0.3">
      <c r="A29" s="47" t="s">
        <v>54</v>
      </c>
      <c r="B29" s="39" t="s">
        <v>62</v>
      </c>
      <c r="C29" s="49" t="s">
        <v>63</v>
      </c>
      <c r="D29" s="49" t="s">
        <v>64</v>
      </c>
      <c r="E29" s="39" t="s">
        <v>65</v>
      </c>
      <c r="F29" s="48" t="s">
        <v>198</v>
      </c>
      <c r="G29" s="35"/>
      <c r="H29">
        <v>18</v>
      </c>
    </row>
    <row r="30" spans="1:8" ht="24" customHeight="1" x14ac:dyDescent="0.3">
      <c r="A30" s="47" t="s">
        <v>54</v>
      </c>
      <c r="B30" s="39" t="s">
        <v>66</v>
      </c>
      <c r="C30" s="49" t="s">
        <v>67</v>
      </c>
      <c r="D30" s="49" t="s">
        <v>68</v>
      </c>
      <c r="E30" s="50" t="s">
        <v>11</v>
      </c>
      <c r="F30" s="48" t="s">
        <v>198</v>
      </c>
      <c r="G30" s="35"/>
      <c r="H30">
        <v>26</v>
      </c>
    </row>
    <row r="31" spans="1:8" ht="24" customHeight="1" x14ac:dyDescent="0.3">
      <c r="A31" s="47" t="s">
        <v>54</v>
      </c>
      <c r="B31" s="39" t="s">
        <v>18</v>
      </c>
      <c r="C31" s="45" t="s">
        <v>69</v>
      </c>
      <c r="D31" s="44" t="s">
        <v>70</v>
      </c>
      <c r="E31" s="39" t="s">
        <v>51</v>
      </c>
      <c r="F31" s="48" t="s">
        <v>198</v>
      </c>
      <c r="G31" s="35"/>
      <c r="H31">
        <v>58</v>
      </c>
    </row>
    <row r="32" spans="1:8" ht="24" customHeight="1" x14ac:dyDescent="0.3">
      <c r="A32" s="39" t="s">
        <v>54</v>
      </c>
      <c r="B32" s="39" t="s">
        <v>22</v>
      </c>
      <c r="C32" s="45" t="s">
        <v>71</v>
      </c>
      <c r="D32" s="44" t="s">
        <v>72</v>
      </c>
      <c r="E32" s="39" t="s">
        <v>11</v>
      </c>
      <c r="F32" s="51" t="s">
        <v>197</v>
      </c>
      <c r="G32" s="35"/>
      <c r="H32">
        <v>21</v>
      </c>
    </row>
    <row r="33" spans="1:8" ht="15" customHeight="1" x14ac:dyDescent="0.3">
      <c r="A33" s="100" t="s">
        <v>73</v>
      </c>
      <c r="B33" s="101"/>
      <c r="C33" s="101"/>
      <c r="D33" s="101"/>
      <c r="E33" s="101"/>
      <c r="F33" s="101"/>
      <c r="G33" s="107"/>
    </row>
    <row r="34" spans="1:8" ht="23.1" customHeight="1" x14ac:dyDescent="0.3">
      <c r="A34" s="39" t="s">
        <v>74</v>
      </c>
      <c r="B34" s="39" t="s">
        <v>27</v>
      </c>
      <c r="C34" s="45" t="s">
        <v>75</v>
      </c>
      <c r="D34" s="44" t="s">
        <v>76</v>
      </c>
      <c r="E34" s="39" t="s">
        <v>77</v>
      </c>
      <c r="F34" s="42" t="s">
        <v>196</v>
      </c>
      <c r="G34" s="35"/>
      <c r="H34">
        <v>71</v>
      </c>
    </row>
    <row r="35" spans="1:8" ht="27.9" customHeight="1" x14ac:dyDescent="0.3">
      <c r="A35" s="39" t="s">
        <v>74</v>
      </c>
      <c r="B35" s="39" t="s">
        <v>199</v>
      </c>
      <c r="C35" s="45" t="s">
        <v>218</v>
      </c>
      <c r="D35" s="44" t="s">
        <v>79</v>
      </c>
      <c r="E35" s="39" t="s">
        <v>80</v>
      </c>
      <c r="F35" s="42" t="s">
        <v>196</v>
      </c>
      <c r="G35" s="35"/>
      <c r="H35">
        <v>71</v>
      </c>
    </row>
    <row r="36" spans="1:8" ht="23.1" customHeight="1" x14ac:dyDescent="0.3">
      <c r="A36" s="39" t="s">
        <v>74</v>
      </c>
      <c r="B36" s="39" t="s">
        <v>81</v>
      </c>
      <c r="C36" s="45" t="s">
        <v>82</v>
      </c>
      <c r="D36" s="44" t="s">
        <v>83</v>
      </c>
      <c r="E36" s="39" t="s">
        <v>84</v>
      </c>
      <c r="F36" s="42" t="s">
        <v>196</v>
      </c>
      <c r="G36" s="35"/>
      <c r="H36">
        <v>22</v>
      </c>
    </row>
    <row r="37" spans="1:8" ht="23.1" customHeight="1" x14ac:dyDescent="0.3">
      <c r="A37" s="39" t="s">
        <v>74</v>
      </c>
      <c r="B37" s="39" t="s">
        <v>85</v>
      </c>
      <c r="C37" s="40" t="s">
        <v>86</v>
      </c>
      <c r="D37" s="40" t="s">
        <v>87</v>
      </c>
      <c r="E37" s="39" t="s">
        <v>88</v>
      </c>
      <c r="F37" s="42" t="s">
        <v>196</v>
      </c>
      <c r="G37" s="35"/>
      <c r="H37">
        <v>16</v>
      </c>
    </row>
    <row r="38" spans="1:8" ht="23.1" customHeight="1" x14ac:dyDescent="0.3">
      <c r="A38" s="39" t="s">
        <v>74</v>
      </c>
      <c r="B38" s="39" t="s">
        <v>89</v>
      </c>
      <c r="C38" s="45" t="s">
        <v>90</v>
      </c>
      <c r="D38" s="44" t="s">
        <v>91</v>
      </c>
      <c r="E38" s="39" t="s">
        <v>65</v>
      </c>
      <c r="F38" s="42" t="s">
        <v>196</v>
      </c>
      <c r="G38" s="35"/>
      <c r="H38">
        <v>71</v>
      </c>
    </row>
    <row r="39" spans="1:8" ht="23.1" customHeight="1" x14ac:dyDescent="0.3">
      <c r="A39" s="39" t="s">
        <v>74</v>
      </c>
      <c r="B39" s="39" t="s">
        <v>92</v>
      </c>
      <c r="C39" s="45" t="s">
        <v>93</v>
      </c>
      <c r="D39" s="44" t="s">
        <v>94</v>
      </c>
      <c r="E39" s="39" t="s">
        <v>84</v>
      </c>
      <c r="F39" s="42" t="s">
        <v>196</v>
      </c>
      <c r="G39" s="35"/>
      <c r="H39">
        <v>71</v>
      </c>
    </row>
    <row r="40" spans="1:8" ht="23.1" customHeight="1" x14ac:dyDescent="0.3">
      <c r="A40" s="39" t="s">
        <v>74</v>
      </c>
      <c r="B40" s="39" t="s">
        <v>95</v>
      </c>
      <c r="C40" s="40" t="s">
        <v>96</v>
      </c>
      <c r="D40" s="40" t="s">
        <v>97</v>
      </c>
      <c r="E40" s="39" t="s">
        <v>84</v>
      </c>
      <c r="F40" s="42" t="s">
        <v>196</v>
      </c>
      <c r="G40" s="35"/>
      <c r="H40">
        <v>71</v>
      </c>
    </row>
    <row r="41" spans="1:8" ht="23.1" customHeight="1" x14ac:dyDescent="0.3">
      <c r="A41" s="39" t="s">
        <v>74</v>
      </c>
      <c r="B41" s="39" t="s">
        <v>98</v>
      </c>
      <c r="C41" s="45" t="s">
        <v>200</v>
      </c>
      <c r="D41" s="44" t="s">
        <v>99</v>
      </c>
      <c r="E41" s="39" t="s">
        <v>100</v>
      </c>
      <c r="F41" s="42" t="s">
        <v>196</v>
      </c>
      <c r="G41" s="35"/>
      <c r="H41">
        <v>71</v>
      </c>
    </row>
    <row r="42" spans="1:8" ht="27.9" customHeight="1" x14ac:dyDescent="0.3">
      <c r="A42" s="39" t="s">
        <v>74</v>
      </c>
      <c r="B42" s="39" t="s">
        <v>22</v>
      </c>
      <c r="C42" s="45" t="s">
        <v>101</v>
      </c>
      <c r="D42" s="44" t="s">
        <v>102</v>
      </c>
      <c r="E42" s="39" t="s">
        <v>103</v>
      </c>
      <c r="F42" s="42" t="s">
        <v>196</v>
      </c>
      <c r="G42" s="35"/>
      <c r="H42">
        <v>71</v>
      </c>
    </row>
    <row r="43" spans="1:8" ht="27.9" customHeight="1" x14ac:dyDescent="0.3">
      <c r="A43" s="39" t="s">
        <v>74</v>
      </c>
      <c r="B43" s="39" t="s">
        <v>18</v>
      </c>
      <c r="C43" s="45" t="s">
        <v>104</v>
      </c>
      <c r="D43" s="44" t="s">
        <v>105</v>
      </c>
      <c r="E43" s="39" t="s">
        <v>51</v>
      </c>
      <c r="F43" s="42" t="s">
        <v>196</v>
      </c>
      <c r="G43" s="35"/>
      <c r="H43">
        <v>69</v>
      </c>
    </row>
    <row r="44" spans="1:8" ht="15" customHeight="1" x14ac:dyDescent="0.3">
      <c r="A44" s="100" t="s">
        <v>106</v>
      </c>
      <c r="B44" s="101"/>
      <c r="C44" s="101"/>
      <c r="D44" s="101"/>
      <c r="E44" s="101"/>
      <c r="F44" s="101"/>
      <c r="G44" s="107"/>
    </row>
    <row r="45" spans="1:8" ht="20.100000000000001" customHeight="1" x14ac:dyDescent="0.3">
      <c r="A45" s="39" t="s">
        <v>107</v>
      </c>
      <c r="B45" s="39" t="s">
        <v>27</v>
      </c>
      <c r="C45" s="45" t="s">
        <v>108</v>
      </c>
      <c r="D45" s="44" t="s">
        <v>109</v>
      </c>
      <c r="E45" s="39" t="s">
        <v>110</v>
      </c>
      <c r="F45" s="42" t="s">
        <v>197</v>
      </c>
      <c r="G45" s="31"/>
      <c r="H45">
        <v>75</v>
      </c>
    </row>
    <row r="46" spans="1:8" ht="27.9" customHeight="1" x14ac:dyDescent="0.3">
      <c r="A46" s="39" t="s">
        <v>107</v>
      </c>
      <c r="B46" s="39" t="s">
        <v>202</v>
      </c>
      <c r="C46" s="45" t="s">
        <v>201</v>
      </c>
      <c r="D46" s="44" t="s">
        <v>111</v>
      </c>
      <c r="E46" s="39" t="s">
        <v>80</v>
      </c>
      <c r="F46" s="42" t="s">
        <v>197</v>
      </c>
      <c r="G46" s="35"/>
      <c r="H46">
        <v>75</v>
      </c>
    </row>
    <row r="47" spans="1:8" ht="21" customHeight="1" x14ac:dyDescent="0.3">
      <c r="A47" s="39" t="s">
        <v>107</v>
      </c>
      <c r="B47" s="39" t="s">
        <v>81</v>
      </c>
      <c r="C47" s="45" t="s">
        <v>112</v>
      </c>
      <c r="D47" s="44" t="s">
        <v>113</v>
      </c>
      <c r="E47" s="39" t="s">
        <v>114</v>
      </c>
      <c r="F47" s="42" t="s">
        <v>197</v>
      </c>
      <c r="G47" s="35"/>
      <c r="H47">
        <v>12</v>
      </c>
    </row>
    <row r="48" spans="1:8" ht="21" customHeight="1" x14ac:dyDescent="0.3">
      <c r="A48" s="39" t="s">
        <v>107</v>
      </c>
      <c r="B48" s="39" t="s">
        <v>85</v>
      </c>
      <c r="C48" s="40" t="s">
        <v>115</v>
      </c>
      <c r="D48" s="40" t="s">
        <v>116</v>
      </c>
      <c r="E48" s="41" t="s">
        <v>88</v>
      </c>
      <c r="F48" s="42" t="s">
        <v>197</v>
      </c>
      <c r="G48" s="35"/>
      <c r="H48">
        <v>15</v>
      </c>
    </row>
    <row r="49" spans="1:8" ht="21" customHeight="1" x14ac:dyDescent="0.3">
      <c r="A49" s="39" t="s">
        <v>107</v>
      </c>
      <c r="B49" s="39" t="s">
        <v>89</v>
      </c>
      <c r="C49" s="45" t="s">
        <v>117</v>
      </c>
      <c r="D49" s="44" t="s">
        <v>118</v>
      </c>
      <c r="E49" s="39" t="s">
        <v>77</v>
      </c>
      <c r="F49" s="42" t="s">
        <v>197</v>
      </c>
      <c r="G49" s="35"/>
      <c r="H49">
        <v>75</v>
      </c>
    </row>
    <row r="50" spans="1:8" ht="21" customHeight="1" x14ac:dyDescent="0.3">
      <c r="A50" s="39" t="s">
        <v>107</v>
      </c>
      <c r="B50" s="39" t="s">
        <v>92</v>
      </c>
      <c r="C50" s="45" t="s">
        <v>119</v>
      </c>
      <c r="D50" s="44" t="s">
        <v>94</v>
      </c>
      <c r="E50" s="39" t="s">
        <v>120</v>
      </c>
      <c r="F50" s="42" t="s">
        <v>197</v>
      </c>
      <c r="G50" s="35"/>
      <c r="H50">
        <v>75</v>
      </c>
    </row>
    <row r="51" spans="1:8" ht="21" customHeight="1" x14ac:dyDescent="0.3">
      <c r="A51" s="39" t="s">
        <v>107</v>
      </c>
      <c r="B51" s="39" t="s">
        <v>95</v>
      </c>
      <c r="C51" s="45" t="s">
        <v>121</v>
      </c>
      <c r="D51" s="44" t="s">
        <v>122</v>
      </c>
      <c r="E51" s="39" t="s">
        <v>120</v>
      </c>
      <c r="F51" s="42" t="s">
        <v>197</v>
      </c>
      <c r="G51" s="35"/>
      <c r="H51">
        <v>75</v>
      </c>
    </row>
    <row r="52" spans="1:8" ht="27.9" customHeight="1" x14ac:dyDescent="0.3">
      <c r="A52" s="39" t="s">
        <v>107</v>
      </c>
      <c r="B52" s="39" t="s">
        <v>98</v>
      </c>
      <c r="C52" s="45" t="s">
        <v>217</v>
      </c>
      <c r="D52" s="44" t="s">
        <v>124</v>
      </c>
      <c r="E52" s="39" t="s">
        <v>88</v>
      </c>
      <c r="F52" s="42" t="s">
        <v>197</v>
      </c>
      <c r="G52" s="35"/>
      <c r="H52">
        <v>75</v>
      </c>
    </row>
    <row r="53" spans="1:8" ht="20.100000000000001" customHeight="1" x14ac:dyDescent="0.3">
      <c r="A53" s="39" t="s">
        <v>107</v>
      </c>
      <c r="B53" s="39" t="s">
        <v>22</v>
      </c>
      <c r="C53" s="45" t="s">
        <v>125</v>
      </c>
      <c r="D53" s="44" t="s">
        <v>126</v>
      </c>
      <c r="E53" s="39" t="s">
        <v>77</v>
      </c>
      <c r="F53" s="42" t="s">
        <v>197</v>
      </c>
      <c r="G53" s="35"/>
      <c r="H53">
        <v>75</v>
      </c>
    </row>
    <row r="54" spans="1:8" s="14" customFormat="1" ht="20.100000000000001" customHeight="1" x14ac:dyDescent="0.3">
      <c r="A54" s="39" t="s">
        <v>107</v>
      </c>
      <c r="B54" s="39" t="s">
        <v>18</v>
      </c>
      <c r="C54" s="52" t="s">
        <v>127</v>
      </c>
      <c r="D54" s="53" t="s">
        <v>105</v>
      </c>
      <c r="E54" s="39" t="s">
        <v>51</v>
      </c>
      <c r="F54" s="48" t="s">
        <v>198</v>
      </c>
      <c r="G54" s="35"/>
      <c r="H54" s="14">
        <v>71</v>
      </c>
    </row>
    <row r="55" spans="1:8" ht="15" customHeight="1" x14ac:dyDescent="0.3">
      <c r="A55" s="100" t="s">
        <v>128</v>
      </c>
      <c r="B55" s="101"/>
      <c r="C55" s="101"/>
      <c r="D55" s="101"/>
      <c r="E55" s="101"/>
      <c r="F55" s="101"/>
      <c r="G55" s="107"/>
    </row>
    <row r="56" spans="1:8" ht="18" customHeight="1" x14ac:dyDescent="0.3">
      <c r="A56" s="39" t="s">
        <v>129</v>
      </c>
      <c r="B56" s="39" t="s">
        <v>27</v>
      </c>
      <c r="C56" s="45" t="s">
        <v>130</v>
      </c>
      <c r="D56" s="44" t="s">
        <v>131</v>
      </c>
      <c r="E56" s="39" t="s">
        <v>88</v>
      </c>
      <c r="F56" s="42" t="s">
        <v>197</v>
      </c>
      <c r="G56" s="35"/>
      <c r="H56">
        <v>65</v>
      </c>
    </row>
    <row r="57" spans="1:8" ht="30" customHeight="1" x14ac:dyDescent="0.3">
      <c r="A57" s="39" t="s">
        <v>129</v>
      </c>
      <c r="B57" s="39" t="s">
        <v>199</v>
      </c>
      <c r="C57" s="45" t="s">
        <v>132</v>
      </c>
      <c r="D57" s="44" t="s">
        <v>133</v>
      </c>
      <c r="E57" s="39" t="s">
        <v>80</v>
      </c>
      <c r="F57" s="42" t="s">
        <v>197</v>
      </c>
      <c r="G57" s="35"/>
      <c r="H57">
        <v>65</v>
      </c>
    </row>
    <row r="58" spans="1:8" ht="18" customHeight="1" x14ac:dyDescent="0.3">
      <c r="A58" s="39" t="s">
        <v>129</v>
      </c>
      <c r="B58" s="39" t="s">
        <v>81</v>
      </c>
      <c r="C58" s="45" t="s">
        <v>134</v>
      </c>
      <c r="D58" s="44" t="s">
        <v>135</v>
      </c>
      <c r="E58" s="39" t="s">
        <v>120</v>
      </c>
      <c r="F58" s="42" t="s">
        <v>197</v>
      </c>
      <c r="G58" s="35"/>
      <c r="H58">
        <v>12</v>
      </c>
    </row>
    <row r="59" spans="1:8" ht="18" customHeight="1" x14ac:dyDescent="0.3">
      <c r="A59" s="39" t="s">
        <v>129</v>
      </c>
      <c r="B59" s="39" t="s">
        <v>85</v>
      </c>
      <c r="C59" s="40" t="s">
        <v>136</v>
      </c>
      <c r="D59" s="40" t="s">
        <v>116</v>
      </c>
      <c r="E59" s="41" t="s">
        <v>88</v>
      </c>
      <c r="F59" s="42" t="s">
        <v>197</v>
      </c>
      <c r="G59" s="35"/>
      <c r="H59">
        <v>8</v>
      </c>
    </row>
    <row r="60" spans="1:8" ht="18" customHeight="1" x14ac:dyDescent="0.3">
      <c r="A60" s="39" t="s">
        <v>129</v>
      </c>
      <c r="B60" s="39" t="s">
        <v>137</v>
      </c>
      <c r="C60" s="45" t="s">
        <v>138</v>
      </c>
      <c r="D60" s="44" t="s">
        <v>139</v>
      </c>
      <c r="E60" s="39" t="s">
        <v>103</v>
      </c>
      <c r="F60" s="42" t="s">
        <v>196</v>
      </c>
      <c r="G60" s="35"/>
      <c r="H60" s="19">
        <v>65</v>
      </c>
    </row>
    <row r="61" spans="1:8" ht="30" customHeight="1" x14ac:dyDescent="0.3">
      <c r="A61" s="39" t="s">
        <v>129</v>
      </c>
      <c r="B61" s="39" t="s">
        <v>140</v>
      </c>
      <c r="C61" s="45" t="s">
        <v>203</v>
      </c>
      <c r="D61" s="44" t="s">
        <v>141</v>
      </c>
      <c r="E61" s="39" t="s">
        <v>88</v>
      </c>
      <c r="F61" s="42" t="s">
        <v>196</v>
      </c>
      <c r="G61" s="35"/>
      <c r="H61" s="19">
        <v>65</v>
      </c>
    </row>
    <row r="62" spans="1:8" ht="18" customHeight="1" x14ac:dyDescent="0.3">
      <c r="A62" s="39" t="s">
        <v>129</v>
      </c>
      <c r="B62" s="39" t="s">
        <v>142</v>
      </c>
      <c r="C62" s="45" t="s">
        <v>143</v>
      </c>
      <c r="D62" s="44" t="s">
        <v>144</v>
      </c>
      <c r="E62" s="39" t="s">
        <v>84</v>
      </c>
      <c r="F62" s="42" t="s">
        <v>196</v>
      </c>
      <c r="G62" s="35"/>
      <c r="H62">
        <v>65</v>
      </c>
    </row>
    <row r="63" spans="1:8" ht="18" customHeight="1" x14ac:dyDescent="0.3">
      <c r="A63" s="38" t="s">
        <v>129</v>
      </c>
      <c r="B63" s="38" t="s">
        <v>89</v>
      </c>
      <c r="C63" s="45" t="s">
        <v>145</v>
      </c>
      <c r="D63" s="44" t="s">
        <v>146</v>
      </c>
      <c r="E63" s="39" t="s">
        <v>110</v>
      </c>
      <c r="F63" s="48" t="s">
        <v>198</v>
      </c>
      <c r="G63" s="35"/>
      <c r="H63">
        <v>65</v>
      </c>
    </row>
    <row r="64" spans="1:8" ht="18" customHeight="1" x14ac:dyDescent="0.3">
      <c r="A64" s="39" t="s">
        <v>129</v>
      </c>
      <c r="B64" s="39" t="s">
        <v>92</v>
      </c>
      <c r="C64" s="45" t="s">
        <v>147</v>
      </c>
      <c r="D64" s="44" t="s">
        <v>148</v>
      </c>
      <c r="E64" s="39" t="s">
        <v>88</v>
      </c>
      <c r="F64" s="42" t="s">
        <v>197</v>
      </c>
      <c r="G64" s="35"/>
      <c r="H64">
        <v>65</v>
      </c>
    </row>
    <row r="65" spans="1:8" ht="30" customHeight="1" x14ac:dyDescent="0.3">
      <c r="A65" s="39" t="s">
        <v>129</v>
      </c>
      <c r="B65" s="39" t="s">
        <v>98</v>
      </c>
      <c r="C65" s="45" t="s">
        <v>149</v>
      </c>
      <c r="D65" s="44" t="s">
        <v>150</v>
      </c>
      <c r="E65" s="39" t="s">
        <v>88</v>
      </c>
      <c r="F65" s="42" t="s">
        <v>197</v>
      </c>
      <c r="G65" s="35"/>
      <c r="H65">
        <v>65</v>
      </c>
    </row>
    <row r="66" spans="1:8" ht="18" customHeight="1" x14ac:dyDescent="0.3">
      <c r="A66" s="39" t="s">
        <v>129</v>
      </c>
      <c r="B66" s="39" t="s">
        <v>22</v>
      </c>
      <c r="C66" s="45" t="s">
        <v>151</v>
      </c>
      <c r="D66" s="44" t="s">
        <v>126</v>
      </c>
      <c r="E66" s="39" t="s">
        <v>77</v>
      </c>
      <c r="F66" s="42" t="s">
        <v>197</v>
      </c>
      <c r="G66" s="35"/>
      <c r="H66">
        <v>65</v>
      </c>
    </row>
    <row r="67" spans="1:8" s="14" customFormat="1" ht="18" customHeight="1" x14ac:dyDescent="0.3">
      <c r="A67" s="39" t="s">
        <v>129</v>
      </c>
      <c r="B67" s="39" t="s">
        <v>18</v>
      </c>
      <c r="C67" s="52" t="s">
        <v>152</v>
      </c>
      <c r="D67" s="53" t="s">
        <v>153</v>
      </c>
      <c r="E67" s="52" t="s">
        <v>219</v>
      </c>
      <c r="F67" s="48" t="s">
        <v>198</v>
      </c>
      <c r="G67" s="35"/>
      <c r="H67" s="14">
        <v>60</v>
      </c>
    </row>
    <row r="68" spans="1:8" ht="15" customHeight="1" x14ac:dyDescent="0.3">
      <c r="A68" s="102" t="s">
        <v>155</v>
      </c>
      <c r="B68" s="103"/>
      <c r="C68" s="103"/>
      <c r="D68" s="103"/>
      <c r="E68" s="103"/>
      <c r="F68" s="103"/>
      <c r="G68" s="108"/>
    </row>
    <row r="69" spans="1:8" ht="24" customHeight="1" x14ac:dyDescent="0.3">
      <c r="A69" s="39" t="s">
        <v>156</v>
      </c>
      <c r="B69" s="39" t="s">
        <v>27</v>
      </c>
      <c r="C69" s="45" t="s">
        <v>157</v>
      </c>
      <c r="D69" s="44" t="s">
        <v>158</v>
      </c>
      <c r="E69" s="39" t="s">
        <v>88</v>
      </c>
      <c r="F69" s="48" t="s">
        <v>198</v>
      </c>
      <c r="G69" s="35"/>
      <c r="H69">
        <v>75</v>
      </c>
    </row>
    <row r="70" spans="1:8" ht="35.1" customHeight="1" x14ac:dyDescent="0.3">
      <c r="A70" s="39" t="s">
        <v>156</v>
      </c>
      <c r="B70" s="39" t="s">
        <v>159</v>
      </c>
      <c r="C70" s="45" t="s">
        <v>160</v>
      </c>
      <c r="D70" s="44" t="s">
        <v>161</v>
      </c>
      <c r="E70" s="39" t="s">
        <v>80</v>
      </c>
      <c r="F70" s="48" t="s">
        <v>198</v>
      </c>
      <c r="G70" s="35"/>
      <c r="H70">
        <v>75</v>
      </c>
    </row>
    <row r="71" spans="1:8" ht="23.1" customHeight="1" x14ac:dyDescent="0.3">
      <c r="A71" s="39" t="s">
        <v>156</v>
      </c>
      <c r="B71" s="39" t="s">
        <v>81</v>
      </c>
      <c r="C71" s="45" t="s">
        <v>162</v>
      </c>
      <c r="D71" s="44" t="s">
        <v>163</v>
      </c>
      <c r="E71" s="39" t="s">
        <v>164</v>
      </c>
      <c r="F71" s="48" t="s">
        <v>198</v>
      </c>
      <c r="G71" s="35"/>
      <c r="H71">
        <v>11</v>
      </c>
    </row>
    <row r="72" spans="1:8" ht="23.1" customHeight="1" x14ac:dyDescent="0.3">
      <c r="A72" s="39" t="s">
        <v>156</v>
      </c>
      <c r="B72" s="39" t="s">
        <v>85</v>
      </c>
      <c r="C72" s="49" t="s">
        <v>165</v>
      </c>
      <c r="D72" s="49" t="s">
        <v>68</v>
      </c>
      <c r="E72" s="50" t="s">
        <v>166</v>
      </c>
      <c r="F72" s="48" t="s">
        <v>198</v>
      </c>
      <c r="G72" s="35"/>
      <c r="H72">
        <v>14</v>
      </c>
    </row>
    <row r="73" spans="1:8" ht="23.1" customHeight="1" x14ac:dyDescent="0.3">
      <c r="A73" s="39" t="s">
        <v>156</v>
      </c>
      <c r="B73" s="39" t="s">
        <v>137</v>
      </c>
      <c r="C73" s="45" t="s">
        <v>167</v>
      </c>
      <c r="D73" s="44" t="s">
        <v>168</v>
      </c>
      <c r="E73" s="39" t="s">
        <v>110</v>
      </c>
      <c r="F73" s="42" t="s">
        <v>197</v>
      </c>
      <c r="G73" s="35"/>
      <c r="H73" s="19">
        <v>75</v>
      </c>
    </row>
    <row r="74" spans="1:8" ht="23.1" customHeight="1" x14ac:dyDescent="0.3">
      <c r="A74" s="39" t="s">
        <v>156</v>
      </c>
      <c r="B74" s="39" t="s">
        <v>140</v>
      </c>
      <c r="C74" s="45" t="s">
        <v>169</v>
      </c>
      <c r="D74" s="44" t="s">
        <v>170</v>
      </c>
      <c r="E74" s="39" t="s">
        <v>88</v>
      </c>
      <c r="F74" s="42" t="s">
        <v>197</v>
      </c>
      <c r="G74" s="35"/>
      <c r="H74" s="19">
        <v>75</v>
      </c>
    </row>
    <row r="75" spans="1:8" ht="23.1" customHeight="1" x14ac:dyDescent="0.3">
      <c r="A75" s="39" t="s">
        <v>156</v>
      </c>
      <c r="B75" s="39" t="s">
        <v>142</v>
      </c>
      <c r="C75" s="45" t="s">
        <v>171</v>
      </c>
      <c r="D75" s="44" t="s">
        <v>172</v>
      </c>
      <c r="E75" s="39" t="s">
        <v>88</v>
      </c>
      <c r="F75" s="42" t="s">
        <v>197</v>
      </c>
      <c r="G75" s="35"/>
      <c r="H75" s="20">
        <v>75</v>
      </c>
    </row>
    <row r="76" spans="1:8" ht="23.1" customHeight="1" x14ac:dyDescent="0.3">
      <c r="A76" s="39" t="s">
        <v>156</v>
      </c>
      <c r="B76" s="39" t="s">
        <v>89</v>
      </c>
      <c r="C76" s="54" t="s">
        <v>173</v>
      </c>
      <c r="D76" s="44" t="s">
        <v>174</v>
      </c>
      <c r="E76" s="39" t="s">
        <v>164</v>
      </c>
      <c r="F76" s="48" t="s">
        <v>198</v>
      </c>
      <c r="G76" s="35"/>
      <c r="H76" s="20">
        <v>75</v>
      </c>
    </row>
    <row r="77" spans="1:8" ht="23.1" customHeight="1" x14ac:dyDescent="0.3">
      <c r="A77" s="39" t="s">
        <v>156</v>
      </c>
      <c r="B77" s="39" t="s">
        <v>92</v>
      </c>
      <c r="C77" s="45" t="s">
        <v>175</v>
      </c>
      <c r="D77" s="44" t="s">
        <v>176</v>
      </c>
      <c r="E77" s="39" t="s">
        <v>164</v>
      </c>
      <c r="F77" s="48" t="s">
        <v>198</v>
      </c>
      <c r="G77" s="35"/>
      <c r="H77" s="20">
        <v>75</v>
      </c>
    </row>
    <row r="78" spans="1:8" ht="24" customHeight="1" x14ac:dyDescent="0.3">
      <c r="A78" s="39" t="s">
        <v>156</v>
      </c>
      <c r="B78" s="39" t="s">
        <v>98</v>
      </c>
      <c r="C78" s="45" t="s">
        <v>177</v>
      </c>
      <c r="D78" s="44" t="s">
        <v>178</v>
      </c>
      <c r="E78" s="39" t="s">
        <v>166</v>
      </c>
      <c r="F78" s="48" t="s">
        <v>198</v>
      </c>
      <c r="G78" s="35"/>
      <c r="H78" s="20">
        <v>75</v>
      </c>
    </row>
    <row r="79" spans="1:8" ht="24" customHeight="1" x14ac:dyDescent="0.3">
      <c r="A79" s="39" t="s">
        <v>156</v>
      </c>
      <c r="B79" s="39" t="s">
        <v>22</v>
      </c>
      <c r="C79" s="45" t="s">
        <v>179</v>
      </c>
      <c r="D79" s="44" t="s">
        <v>126</v>
      </c>
      <c r="E79" s="39" t="s">
        <v>77</v>
      </c>
      <c r="F79" s="48" t="s">
        <v>198</v>
      </c>
      <c r="G79" s="35"/>
      <c r="H79" s="20">
        <v>19</v>
      </c>
    </row>
    <row r="80" spans="1:8" s="14" customFormat="1" ht="30.6" x14ac:dyDescent="0.3">
      <c r="A80" s="39" t="s">
        <v>156</v>
      </c>
      <c r="B80" s="39" t="s">
        <v>18</v>
      </c>
      <c r="C80" s="52" t="s">
        <v>180</v>
      </c>
      <c r="D80" s="53" t="s">
        <v>153</v>
      </c>
      <c r="E80" s="52" t="s">
        <v>154</v>
      </c>
      <c r="F80" s="48" t="s">
        <v>198</v>
      </c>
      <c r="G80" s="35"/>
      <c r="H80" s="21">
        <v>70</v>
      </c>
    </row>
    <row r="81" spans="1:8" ht="18" x14ac:dyDescent="0.35">
      <c r="A81" s="104" t="s">
        <v>181</v>
      </c>
      <c r="B81" s="105"/>
      <c r="C81" s="105"/>
      <c r="D81" s="105"/>
      <c r="E81" s="105"/>
      <c r="F81" s="105"/>
      <c r="G81" s="109"/>
    </row>
    <row r="82" spans="1:8" ht="24" customHeight="1" x14ac:dyDescent="0.3">
      <c r="A82" s="39"/>
      <c r="B82" s="39" t="s">
        <v>182</v>
      </c>
      <c r="C82" s="45" t="s">
        <v>183</v>
      </c>
      <c r="D82" s="44"/>
      <c r="E82" s="39" t="s">
        <v>77</v>
      </c>
      <c r="F82" s="55"/>
      <c r="G82" s="35"/>
      <c r="H82" s="21">
        <v>132</v>
      </c>
    </row>
    <row r="83" spans="1:8" ht="24" customHeight="1" x14ac:dyDescent="0.3">
      <c r="A83" s="39"/>
      <c r="B83" s="39" t="s">
        <v>182</v>
      </c>
      <c r="C83" s="45" t="s">
        <v>184</v>
      </c>
      <c r="D83" s="44"/>
      <c r="E83" s="39" t="s">
        <v>77</v>
      </c>
      <c r="F83" s="55"/>
      <c r="G83" s="35"/>
      <c r="H83" s="21">
        <v>140</v>
      </c>
    </row>
    <row r="84" spans="1:8" ht="24" customHeight="1" x14ac:dyDescent="0.3">
      <c r="A84" s="39"/>
      <c r="B84" s="39" t="s">
        <v>182</v>
      </c>
      <c r="C84" s="45" t="s">
        <v>185</v>
      </c>
      <c r="D84" s="44"/>
      <c r="E84" s="39" t="s">
        <v>77</v>
      </c>
      <c r="F84" s="55"/>
      <c r="G84" s="35"/>
      <c r="H84" s="21">
        <v>146</v>
      </c>
    </row>
    <row r="85" spans="1:8" ht="24" customHeight="1" x14ac:dyDescent="0.3">
      <c r="A85" s="39"/>
      <c r="B85" s="39" t="s">
        <v>182</v>
      </c>
      <c r="C85" s="45" t="s">
        <v>186</v>
      </c>
      <c r="D85" s="44"/>
      <c r="E85" s="39" t="s">
        <v>77</v>
      </c>
      <c r="F85" s="55"/>
      <c r="G85" s="35"/>
      <c r="H85" s="21">
        <v>140</v>
      </c>
    </row>
    <row r="86" spans="1:8" ht="28.8" x14ac:dyDescent="0.3">
      <c r="A86" s="35"/>
      <c r="B86" s="56" t="s">
        <v>92</v>
      </c>
      <c r="C86" s="57" t="s">
        <v>193</v>
      </c>
      <c r="D86" s="58" t="s">
        <v>194</v>
      </c>
      <c r="E86" s="59" t="s">
        <v>164</v>
      </c>
      <c r="F86" s="35"/>
      <c r="G86" s="35"/>
      <c r="H86" s="21">
        <v>71</v>
      </c>
    </row>
  </sheetData>
  <mergeCells count="10">
    <mergeCell ref="A44:G44"/>
    <mergeCell ref="A55:G55"/>
    <mergeCell ref="A68:G68"/>
    <mergeCell ref="A81:G81"/>
    <mergeCell ref="A1:G1"/>
    <mergeCell ref="A3:G3"/>
    <mergeCell ref="A10:G10"/>
    <mergeCell ref="A16:G16"/>
    <mergeCell ref="A23:G23"/>
    <mergeCell ref="A33:G33"/>
  </mergeCells>
  <hyperlinks>
    <hyperlink ref="C86" r:id="rId1" location="list-top" display="list-top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78" workbookViewId="0">
      <selection activeCell="H98" sqref="H98"/>
    </sheetView>
  </sheetViews>
  <sheetFormatPr defaultRowHeight="14.4" x14ac:dyDescent="0.3"/>
  <cols>
    <col min="1" max="1" width="4.44140625" style="18" bestFit="1" customWidth="1"/>
    <col min="2" max="2" width="10.6640625" style="18" customWidth="1"/>
    <col min="3" max="3" width="42" style="18" customWidth="1"/>
    <col min="4" max="4" width="25.44140625" style="18" customWidth="1"/>
    <col min="5" max="5" width="8.5546875" style="18" customWidth="1"/>
    <col min="6" max="6" width="8" style="18" customWidth="1"/>
    <col min="7" max="8" width="6.5546875" style="18" customWidth="1"/>
    <col min="9" max="10" width="9.109375" style="18"/>
    <col min="12" max="12" width="9.44140625" bestFit="1" customWidth="1"/>
    <col min="14" max="14" width="15" bestFit="1" customWidth="1"/>
    <col min="16" max="16" width="15.5546875" bestFit="1" customWidth="1"/>
    <col min="18" max="18" width="9.109375" style="74"/>
  </cols>
  <sheetData>
    <row r="1" spans="1:22" ht="15.75" customHeight="1" x14ac:dyDescent="0.3">
      <c r="A1" s="110" t="s">
        <v>187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22" ht="33" customHeight="1" x14ac:dyDescent="0.3">
      <c r="A2" s="26" t="s">
        <v>0</v>
      </c>
      <c r="B2" s="27" t="s">
        <v>1</v>
      </c>
      <c r="C2" s="28" t="s">
        <v>2</v>
      </c>
      <c r="D2" s="28" t="s">
        <v>3</v>
      </c>
      <c r="E2" s="28" t="s">
        <v>4</v>
      </c>
      <c r="F2" s="29" t="s">
        <v>5</v>
      </c>
      <c r="G2" s="29" t="s">
        <v>204</v>
      </c>
      <c r="H2" s="29" t="s">
        <v>205</v>
      </c>
      <c r="I2" s="61" t="s">
        <v>206</v>
      </c>
      <c r="J2" s="29" t="s">
        <v>207</v>
      </c>
    </row>
    <row r="3" spans="1:22" ht="15" customHeight="1" x14ac:dyDescent="0.3">
      <c r="A3" s="113" t="s">
        <v>6</v>
      </c>
      <c r="B3" s="114"/>
      <c r="C3" s="114"/>
      <c r="D3" s="114"/>
      <c r="E3" s="114"/>
      <c r="F3" s="114"/>
      <c r="G3" s="114"/>
      <c r="H3" s="114"/>
      <c r="I3" s="114"/>
      <c r="J3" s="114"/>
      <c r="L3" s="69" t="s">
        <v>209</v>
      </c>
      <c r="M3" s="70" t="s">
        <v>210</v>
      </c>
      <c r="N3" s="70" t="s">
        <v>211</v>
      </c>
      <c r="O3" s="71" t="s">
        <v>212</v>
      </c>
      <c r="P3" s="70" t="s">
        <v>213</v>
      </c>
      <c r="R3" s="74" t="s">
        <v>215</v>
      </c>
      <c r="T3" t="s">
        <v>216</v>
      </c>
    </row>
    <row r="4" spans="1:22" ht="23.4" customHeight="1" x14ac:dyDescent="0.3">
      <c r="A4" s="38" t="s">
        <v>7</v>
      </c>
      <c r="B4" s="39" t="s">
        <v>27</v>
      </c>
      <c r="C4" s="40" t="s">
        <v>188</v>
      </c>
      <c r="D4" s="40" t="s">
        <v>28</v>
      </c>
      <c r="E4" s="41" t="s">
        <v>11</v>
      </c>
      <c r="F4" s="42" t="s">
        <v>196</v>
      </c>
      <c r="G4" s="65" t="s">
        <v>208</v>
      </c>
      <c r="H4" s="65">
        <v>60</v>
      </c>
      <c r="I4" s="63"/>
      <c r="J4" s="63"/>
      <c r="L4" s="80">
        <v>60</v>
      </c>
      <c r="M4" s="81">
        <v>8.2899999999999991</v>
      </c>
      <c r="N4" s="98">
        <f t="shared" ref="N4:N9" si="0">L4*M4</f>
        <v>497.4</v>
      </c>
      <c r="O4" s="82">
        <v>8.6999999999999993</v>
      </c>
      <c r="P4" s="98">
        <f t="shared" ref="P4:P9" si="1">L4*O4</f>
        <v>522</v>
      </c>
      <c r="R4" s="75"/>
      <c r="S4" s="76"/>
      <c r="T4" s="76"/>
      <c r="U4" s="76"/>
    </row>
    <row r="5" spans="1:22" ht="23.4" customHeight="1" x14ac:dyDescent="0.3">
      <c r="A5" s="38" t="s">
        <v>7</v>
      </c>
      <c r="B5" s="39" t="s">
        <v>8</v>
      </c>
      <c r="C5" s="43" t="s">
        <v>9</v>
      </c>
      <c r="D5" s="44" t="s">
        <v>10</v>
      </c>
      <c r="E5" s="39" t="s">
        <v>11</v>
      </c>
      <c r="F5" s="42" t="s">
        <v>196</v>
      </c>
      <c r="G5" s="65" t="s">
        <v>208</v>
      </c>
      <c r="H5" s="65">
        <v>60</v>
      </c>
      <c r="I5" s="63"/>
      <c r="J5" s="63"/>
      <c r="L5" s="80">
        <v>60</v>
      </c>
      <c r="M5" s="81">
        <v>8.19</v>
      </c>
      <c r="N5" s="98">
        <f t="shared" si="0"/>
        <v>491.4</v>
      </c>
      <c r="O5" s="82">
        <v>8.6</v>
      </c>
      <c r="P5" s="98">
        <f t="shared" si="1"/>
        <v>516</v>
      </c>
      <c r="R5" s="75"/>
      <c r="S5" s="76"/>
      <c r="T5" s="76"/>
      <c r="U5" s="76"/>
    </row>
    <row r="6" spans="1:22" ht="23.4" customHeight="1" x14ac:dyDescent="0.3">
      <c r="A6" s="38" t="s">
        <v>7</v>
      </c>
      <c r="B6" s="39" t="s">
        <v>12</v>
      </c>
      <c r="C6" s="45" t="s">
        <v>13</v>
      </c>
      <c r="D6" s="44" t="s">
        <v>14</v>
      </c>
      <c r="E6" s="39" t="s">
        <v>11</v>
      </c>
      <c r="F6" s="42" t="s">
        <v>196</v>
      </c>
      <c r="G6" s="65" t="s">
        <v>208</v>
      </c>
      <c r="H6" s="65">
        <v>60</v>
      </c>
      <c r="I6" s="63"/>
      <c r="J6" s="63"/>
      <c r="L6" s="80">
        <v>60</v>
      </c>
      <c r="M6" s="83">
        <v>8.57</v>
      </c>
      <c r="N6" s="98">
        <f t="shared" si="0"/>
        <v>514.20000000000005</v>
      </c>
      <c r="O6" s="83">
        <v>9</v>
      </c>
      <c r="P6" s="98">
        <f t="shared" si="1"/>
        <v>540</v>
      </c>
      <c r="R6" s="75">
        <f>P4+P5+P6+P7+P8+P9</f>
        <v>2910</v>
      </c>
      <c r="S6" s="76"/>
      <c r="T6" s="75">
        <f>N4+N5+N6+N7+N8+N9</f>
        <v>2771.8</v>
      </c>
      <c r="U6" s="76"/>
    </row>
    <row r="7" spans="1:22" ht="23.4" customHeight="1" x14ac:dyDescent="0.3">
      <c r="A7" s="39" t="s">
        <v>7</v>
      </c>
      <c r="B7" s="39" t="s">
        <v>15</v>
      </c>
      <c r="C7" s="45" t="s">
        <v>16</v>
      </c>
      <c r="D7" s="44" t="s">
        <v>17</v>
      </c>
      <c r="E7" s="39" t="s">
        <v>11</v>
      </c>
      <c r="F7" s="42" t="s">
        <v>196</v>
      </c>
      <c r="G7" s="65" t="s">
        <v>208</v>
      </c>
      <c r="H7" s="65">
        <v>60</v>
      </c>
      <c r="I7" s="63"/>
      <c r="J7" s="63"/>
      <c r="L7" s="80">
        <v>60</v>
      </c>
      <c r="M7" s="83">
        <v>10.48</v>
      </c>
      <c r="N7" s="98">
        <f t="shared" si="0"/>
        <v>628.80000000000007</v>
      </c>
      <c r="O7" s="83">
        <v>11</v>
      </c>
      <c r="P7" s="98">
        <f t="shared" si="1"/>
        <v>660</v>
      </c>
      <c r="R7" s="75"/>
      <c r="S7" s="76"/>
      <c r="T7" s="76"/>
      <c r="U7" s="76"/>
    </row>
    <row r="8" spans="1:22" ht="23.4" customHeight="1" x14ac:dyDescent="0.3">
      <c r="A8" s="39" t="s">
        <v>7</v>
      </c>
      <c r="B8" s="39" t="s">
        <v>18</v>
      </c>
      <c r="C8" s="45" t="s">
        <v>19</v>
      </c>
      <c r="D8" s="44" t="s">
        <v>20</v>
      </c>
      <c r="E8" s="5" t="s">
        <v>36</v>
      </c>
      <c r="F8" s="42" t="s">
        <v>196</v>
      </c>
      <c r="G8" s="65" t="s">
        <v>208</v>
      </c>
      <c r="H8" s="65">
        <v>60</v>
      </c>
      <c r="I8" s="63"/>
      <c r="J8" s="63"/>
      <c r="L8" s="80">
        <v>60</v>
      </c>
      <c r="M8" s="84">
        <v>7.62</v>
      </c>
      <c r="N8" s="98">
        <f t="shared" si="0"/>
        <v>457.2</v>
      </c>
      <c r="O8" s="84">
        <v>8</v>
      </c>
      <c r="P8" s="98">
        <f t="shared" si="1"/>
        <v>480</v>
      </c>
      <c r="R8" s="75"/>
      <c r="S8" s="76"/>
      <c r="T8" s="76"/>
      <c r="U8" s="76"/>
    </row>
    <row r="9" spans="1:22" ht="23.4" customHeight="1" x14ac:dyDescent="0.3">
      <c r="A9" s="39" t="s">
        <v>7</v>
      </c>
      <c r="B9" s="46" t="s">
        <v>22</v>
      </c>
      <c r="C9" s="45" t="s">
        <v>23</v>
      </c>
      <c r="D9" s="44" t="s">
        <v>24</v>
      </c>
      <c r="E9" s="39" t="s">
        <v>11</v>
      </c>
      <c r="F9" s="42" t="s">
        <v>197</v>
      </c>
      <c r="G9" s="65" t="s">
        <v>208</v>
      </c>
      <c r="H9" s="65">
        <v>20</v>
      </c>
      <c r="I9" s="63"/>
      <c r="J9" s="63"/>
      <c r="L9" s="80">
        <v>20</v>
      </c>
      <c r="M9" s="83">
        <v>9.14</v>
      </c>
      <c r="N9" s="98">
        <f t="shared" si="0"/>
        <v>182.8</v>
      </c>
      <c r="O9" s="83">
        <v>9.6</v>
      </c>
      <c r="P9" s="98">
        <f t="shared" si="1"/>
        <v>192</v>
      </c>
      <c r="R9" s="75"/>
      <c r="S9" s="76"/>
      <c r="T9" s="76"/>
      <c r="U9" s="76"/>
    </row>
    <row r="10" spans="1:22" ht="15" customHeight="1" x14ac:dyDescent="0.3">
      <c r="A10" s="118" t="s">
        <v>25</v>
      </c>
      <c r="B10" s="119"/>
      <c r="C10" s="119"/>
      <c r="D10" s="119"/>
      <c r="E10" s="119"/>
      <c r="F10" s="119"/>
      <c r="G10" s="119"/>
      <c r="H10" s="119"/>
      <c r="I10" s="119"/>
      <c r="J10" s="119"/>
      <c r="L10" s="72">
        <f>SUM(L4:L9)</f>
        <v>320</v>
      </c>
      <c r="M10" s="72">
        <f t="shared" ref="M10:P10" si="2">SUM(M4:M9)</f>
        <v>52.29</v>
      </c>
      <c r="N10" s="72">
        <f t="shared" si="2"/>
        <v>2771.8</v>
      </c>
      <c r="O10" s="72">
        <f t="shared" si="2"/>
        <v>54.9</v>
      </c>
      <c r="P10" s="72">
        <f t="shared" si="2"/>
        <v>2910</v>
      </c>
      <c r="R10" s="75"/>
      <c r="S10" s="76"/>
      <c r="T10" s="76"/>
      <c r="U10" s="76"/>
    </row>
    <row r="11" spans="1:22" ht="23.1" customHeight="1" x14ac:dyDescent="0.3">
      <c r="A11" s="38" t="s">
        <v>26</v>
      </c>
      <c r="B11" s="39" t="s">
        <v>8</v>
      </c>
      <c r="C11" s="45" t="s">
        <v>29</v>
      </c>
      <c r="D11" s="44" t="s">
        <v>10</v>
      </c>
      <c r="E11" s="39" t="s">
        <v>11</v>
      </c>
      <c r="F11" s="42" t="s">
        <v>197</v>
      </c>
      <c r="G11" s="65" t="s">
        <v>208</v>
      </c>
      <c r="H11" s="65">
        <v>70</v>
      </c>
      <c r="I11" s="63"/>
      <c r="J11" s="63"/>
      <c r="L11" s="80">
        <v>70</v>
      </c>
      <c r="M11" s="85">
        <v>8.19</v>
      </c>
      <c r="N11" s="98">
        <f t="shared" ref="N11:N15" si="3">L11*M11</f>
        <v>573.29999999999995</v>
      </c>
      <c r="O11" s="85">
        <v>8.6</v>
      </c>
      <c r="P11" s="98">
        <f t="shared" ref="P11:P15" si="4">L11*O11</f>
        <v>602</v>
      </c>
      <c r="R11" s="75"/>
      <c r="S11" s="76"/>
      <c r="T11" s="76"/>
      <c r="U11" s="76"/>
    </row>
    <row r="12" spans="1:22" ht="23.1" customHeight="1" x14ac:dyDescent="0.3">
      <c r="A12" s="38" t="s">
        <v>26</v>
      </c>
      <c r="B12" s="39" t="s">
        <v>12</v>
      </c>
      <c r="C12" s="45" t="s">
        <v>30</v>
      </c>
      <c r="D12" s="44" t="s">
        <v>31</v>
      </c>
      <c r="E12" s="39" t="s">
        <v>11</v>
      </c>
      <c r="F12" s="42" t="s">
        <v>197</v>
      </c>
      <c r="G12" s="65" t="s">
        <v>208</v>
      </c>
      <c r="H12" s="65">
        <v>70</v>
      </c>
      <c r="I12" s="63"/>
      <c r="J12" s="63"/>
      <c r="L12" s="80">
        <v>70</v>
      </c>
      <c r="M12" s="85">
        <v>8.57</v>
      </c>
      <c r="N12" s="98">
        <f t="shared" si="3"/>
        <v>599.9</v>
      </c>
      <c r="O12" s="85">
        <v>9</v>
      </c>
      <c r="P12" s="98">
        <f t="shared" si="4"/>
        <v>630</v>
      </c>
      <c r="R12" s="75"/>
      <c r="S12" s="76"/>
      <c r="T12" s="76"/>
      <c r="U12" s="76"/>
      <c r="V12" s="76"/>
    </row>
    <row r="13" spans="1:22" ht="23.1" customHeight="1" x14ac:dyDescent="0.3">
      <c r="A13" s="47" t="s">
        <v>26</v>
      </c>
      <c r="B13" s="39" t="s">
        <v>32</v>
      </c>
      <c r="C13" s="45" t="s">
        <v>33</v>
      </c>
      <c r="D13" s="44" t="s">
        <v>34</v>
      </c>
      <c r="E13" s="39" t="s">
        <v>11</v>
      </c>
      <c r="F13" s="42" t="s">
        <v>197</v>
      </c>
      <c r="G13" s="65" t="s">
        <v>208</v>
      </c>
      <c r="H13" s="65">
        <v>70</v>
      </c>
      <c r="I13" s="63"/>
      <c r="J13" s="63"/>
      <c r="L13" s="80">
        <v>70</v>
      </c>
      <c r="M13" s="85">
        <v>10.48</v>
      </c>
      <c r="N13" s="98">
        <f t="shared" si="3"/>
        <v>733.6</v>
      </c>
      <c r="O13" s="85">
        <v>11</v>
      </c>
      <c r="P13" s="98">
        <f t="shared" si="4"/>
        <v>770</v>
      </c>
      <c r="R13" s="75">
        <f>P11+P12+P13+P14+P15</f>
        <v>2699.6</v>
      </c>
      <c r="S13" s="76"/>
      <c r="T13" s="75">
        <f>N11+N12+N13+N14+N15</f>
        <v>2571.1999999999998</v>
      </c>
      <c r="U13" s="76"/>
    </row>
    <row r="14" spans="1:22" ht="23.1" customHeight="1" x14ac:dyDescent="0.3">
      <c r="A14" s="47" t="s">
        <v>26</v>
      </c>
      <c r="B14" s="39" t="s">
        <v>18</v>
      </c>
      <c r="C14" s="45" t="s">
        <v>35</v>
      </c>
      <c r="D14" s="44" t="s">
        <v>20</v>
      </c>
      <c r="E14" s="5" t="s">
        <v>36</v>
      </c>
      <c r="F14" s="42" t="s">
        <v>197</v>
      </c>
      <c r="G14" s="65" t="s">
        <v>208</v>
      </c>
      <c r="H14" s="65">
        <v>68</v>
      </c>
      <c r="I14" s="63"/>
      <c r="J14" s="63"/>
      <c r="L14" s="80">
        <v>68</v>
      </c>
      <c r="M14" s="84">
        <v>7.62</v>
      </c>
      <c r="N14" s="98">
        <f t="shared" si="3"/>
        <v>518.16</v>
      </c>
      <c r="O14" s="84">
        <v>8</v>
      </c>
      <c r="P14" s="98">
        <f t="shared" si="4"/>
        <v>544</v>
      </c>
      <c r="R14" s="75"/>
      <c r="S14" s="76"/>
      <c r="T14" s="76"/>
      <c r="U14" s="76"/>
    </row>
    <row r="15" spans="1:22" ht="23.1" customHeight="1" x14ac:dyDescent="0.3">
      <c r="A15" s="47" t="s">
        <v>26</v>
      </c>
      <c r="B15" s="39" t="s">
        <v>22</v>
      </c>
      <c r="C15" s="45" t="s">
        <v>37</v>
      </c>
      <c r="D15" s="44" t="s">
        <v>38</v>
      </c>
      <c r="E15" s="39" t="s">
        <v>11</v>
      </c>
      <c r="F15" s="42" t="s">
        <v>197</v>
      </c>
      <c r="G15" s="65" t="s">
        <v>208</v>
      </c>
      <c r="H15" s="65">
        <v>16</v>
      </c>
      <c r="I15" s="63"/>
      <c r="J15" s="63"/>
      <c r="L15" s="80">
        <v>16</v>
      </c>
      <c r="M15" s="85">
        <v>9.14</v>
      </c>
      <c r="N15" s="98">
        <f t="shared" si="3"/>
        <v>146.24</v>
      </c>
      <c r="O15" s="85">
        <v>9.6</v>
      </c>
      <c r="P15" s="98">
        <f t="shared" si="4"/>
        <v>153.6</v>
      </c>
      <c r="R15" s="75"/>
      <c r="S15" s="76"/>
      <c r="T15" s="76"/>
      <c r="U15" s="76"/>
    </row>
    <row r="16" spans="1:22" ht="15" customHeight="1" x14ac:dyDescent="0.3">
      <c r="A16" s="118" t="s">
        <v>39</v>
      </c>
      <c r="B16" s="119"/>
      <c r="C16" s="119"/>
      <c r="D16" s="119"/>
      <c r="E16" s="119"/>
      <c r="F16" s="119"/>
      <c r="G16" s="119"/>
      <c r="H16" s="119"/>
      <c r="I16" s="119"/>
      <c r="J16" s="119"/>
      <c r="L16" s="73">
        <f>SUM(L11:L15)</f>
        <v>294</v>
      </c>
      <c r="M16" s="73">
        <f t="shared" ref="M16:P16" si="5">SUM(M11:M15)</f>
        <v>44</v>
      </c>
      <c r="N16" s="73">
        <f t="shared" si="5"/>
        <v>2571.1999999999998</v>
      </c>
      <c r="O16" s="73">
        <f t="shared" si="5"/>
        <v>46.2</v>
      </c>
      <c r="P16" s="73">
        <f t="shared" si="5"/>
        <v>2699.6</v>
      </c>
      <c r="R16" s="75"/>
      <c r="S16" s="76"/>
      <c r="T16" s="76"/>
      <c r="U16" s="76"/>
    </row>
    <row r="17" spans="1:21" ht="23.1" customHeight="1" x14ac:dyDescent="0.3">
      <c r="A17" s="38" t="s">
        <v>40</v>
      </c>
      <c r="B17" s="39" t="s">
        <v>27</v>
      </c>
      <c r="C17" s="40" t="s">
        <v>41</v>
      </c>
      <c r="D17" s="40" t="s">
        <v>42</v>
      </c>
      <c r="E17" s="39" t="s">
        <v>11</v>
      </c>
      <c r="F17" s="42" t="s">
        <v>197</v>
      </c>
      <c r="G17" s="65" t="s">
        <v>208</v>
      </c>
      <c r="H17" s="65">
        <v>74</v>
      </c>
      <c r="I17" s="65"/>
      <c r="J17" s="65"/>
      <c r="L17" s="80">
        <v>74</v>
      </c>
      <c r="M17" s="85">
        <v>8.2899999999999991</v>
      </c>
      <c r="N17" s="98">
        <f>L17*M17</f>
        <v>613.45999999999992</v>
      </c>
      <c r="O17" s="85">
        <v>8.6999999999999993</v>
      </c>
      <c r="P17" s="98">
        <f>L17*O17</f>
        <v>643.79999999999995</v>
      </c>
      <c r="R17" s="75"/>
      <c r="S17" s="76"/>
      <c r="T17" s="76"/>
      <c r="U17" s="76"/>
    </row>
    <row r="18" spans="1:21" ht="23.1" customHeight="1" x14ac:dyDescent="0.3">
      <c r="A18" s="39" t="s">
        <v>40</v>
      </c>
      <c r="B18" s="39" t="s">
        <v>8</v>
      </c>
      <c r="C18" s="45" t="s">
        <v>43</v>
      </c>
      <c r="D18" s="44" t="s">
        <v>44</v>
      </c>
      <c r="E18" s="39" t="s">
        <v>11</v>
      </c>
      <c r="F18" s="42" t="s">
        <v>197</v>
      </c>
      <c r="G18" s="65" t="s">
        <v>208</v>
      </c>
      <c r="H18" s="65">
        <v>74</v>
      </c>
      <c r="I18" s="65"/>
      <c r="J18" s="65"/>
      <c r="L18" s="80">
        <v>74</v>
      </c>
      <c r="M18" s="85">
        <v>8.19</v>
      </c>
      <c r="N18" s="98">
        <f t="shared" ref="N18:N22" si="6">L18*M18</f>
        <v>606.05999999999995</v>
      </c>
      <c r="O18" s="85">
        <v>8.6</v>
      </c>
      <c r="P18" s="98">
        <f t="shared" ref="P18:P22" si="7">L18*O18</f>
        <v>636.4</v>
      </c>
      <c r="R18" s="75"/>
      <c r="S18" s="76"/>
      <c r="T18" s="76"/>
      <c r="U18" s="76"/>
    </row>
    <row r="19" spans="1:21" ht="23.1" customHeight="1" x14ac:dyDescent="0.3">
      <c r="A19" s="39" t="s">
        <v>40</v>
      </c>
      <c r="B19" s="39" t="s">
        <v>12</v>
      </c>
      <c r="C19" s="45" t="s">
        <v>45</v>
      </c>
      <c r="D19" s="44" t="s">
        <v>46</v>
      </c>
      <c r="E19" s="39" t="s">
        <v>11</v>
      </c>
      <c r="F19" s="42" t="s">
        <v>197</v>
      </c>
      <c r="G19" s="65" t="s">
        <v>208</v>
      </c>
      <c r="H19" s="65">
        <v>74</v>
      </c>
      <c r="I19" s="65"/>
      <c r="J19" s="65"/>
      <c r="L19" s="80">
        <v>74</v>
      </c>
      <c r="M19" s="85">
        <v>8.57</v>
      </c>
      <c r="N19" s="98">
        <f t="shared" si="6"/>
        <v>634.18000000000006</v>
      </c>
      <c r="O19" s="85">
        <v>9</v>
      </c>
      <c r="P19" s="98">
        <f t="shared" si="7"/>
        <v>666</v>
      </c>
      <c r="R19" s="75">
        <f>P17+P18+P19+P20+P21+P22</f>
        <v>3474.92</v>
      </c>
      <c r="S19" s="76"/>
      <c r="T19" s="75">
        <f>N17+N18+N19+N20+N21+N22</f>
        <v>3309.5400000000004</v>
      </c>
      <c r="U19" s="76"/>
    </row>
    <row r="20" spans="1:21" ht="23.1" customHeight="1" x14ac:dyDescent="0.3">
      <c r="A20" s="39" t="s">
        <v>40</v>
      </c>
      <c r="B20" s="39" t="s">
        <v>15</v>
      </c>
      <c r="C20" s="45" t="s">
        <v>47</v>
      </c>
      <c r="D20" s="44" t="s">
        <v>48</v>
      </c>
      <c r="E20" s="39" t="s">
        <v>11</v>
      </c>
      <c r="F20" s="42" t="s">
        <v>197</v>
      </c>
      <c r="G20" s="65" t="s">
        <v>208</v>
      </c>
      <c r="H20" s="65">
        <v>74</v>
      </c>
      <c r="I20" s="65"/>
      <c r="J20" s="65"/>
      <c r="L20" s="80">
        <v>74</v>
      </c>
      <c r="M20" s="85">
        <v>10.48</v>
      </c>
      <c r="N20" s="98">
        <f t="shared" si="6"/>
        <v>775.52</v>
      </c>
      <c r="O20" s="85">
        <v>11</v>
      </c>
      <c r="P20" s="98">
        <f t="shared" si="7"/>
        <v>814</v>
      </c>
      <c r="R20" s="75"/>
      <c r="S20" s="76"/>
      <c r="T20" s="76"/>
      <c r="U20" s="76"/>
    </row>
    <row r="21" spans="1:21" ht="23.1" customHeight="1" x14ac:dyDescent="0.3">
      <c r="A21" s="39" t="s">
        <v>40</v>
      </c>
      <c r="B21" s="39" t="s">
        <v>18</v>
      </c>
      <c r="C21" s="45" t="s">
        <v>49</v>
      </c>
      <c r="D21" s="44" t="s">
        <v>50</v>
      </c>
      <c r="E21" s="87" t="s">
        <v>220</v>
      </c>
      <c r="F21" s="42" t="s">
        <v>197</v>
      </c>
      <c r="G21" s="65" t="s">
        <v>208</v>
      </c>
      <c r="H21" s="65">
        <v>72</v>
      </c>
      <c r="I21" s="65"/>
      <c r="J21" s="65"/>
      <c r="L21" s="80">
        <v>72</v>
      </c>
      <c r="M21" s="86">
        <v>6.91</v>
      </c>
      <c r="N21" s="98">
        <f t="shared" si="6"/>
        <v>497.52</v>
      </c>
      <c r="O21" s="86">
        <v>7.26</v>
      </c>
      <c r="P21" s="98">
        <f t="shared" si="7"/>
        <v>522.72</v>
      </c>
      <c r="R21" s="75"/>
      <c r="S21" s="76"/>
      <c r="T21" s="76"/>
      <c r="U21" s="76"/>
    </row>
    <row r="22" spans="1:21" ht="23.1" customHeight="1" x14ac:dyDescent="0.3">
      <c r="A22" s="39" t="s">
        <v>40</v>
      </c>
      <c r="B22" s="39" t="s">
        <v>22</v>
      </c>
      <c r="C22" s="45" t="s">
        <v>52</v>
      </c>
      <c r="D22" s="44" t="s">
        <v>38</v>
      </c>
      <c r="E22" s="39" t="s">
        <v>11</v>
      </c>
      <c r="F22" s="42" t="s">
        <v>197</v>
      </c>
      <c r="G22" s="65" t="s">
        <v>208</v>
      </c>
      <c r="H22" s="65">
        <v>20</v>
      </c>
      <c r="I22" s="65"/>
      <c r="J22" s="65"/>
      <c r="L22" s="80">
        <v>20</v>
      </c>
      <c r="M22" s="85">
        <v>9.14</v>
      </c>
      <c r="N22" s="98">
        <f t="shared" si="6"/>
        <v>182.8</v>
      </c>
      <c r="O22" s="85">
        <v>9.6</v>
      </c>
      <c r="P22" s="98">
        <f t="shared" si="7"/>
        <v>192</v>
      </c>
      <c r="R22" s="75"/>
      <c r="S22" s="76"/>
      <c r="T22" s="76"/>
      <c r="U22" s="76"/>
    </row>
    <row r="23" spans="1:21" ht="15" customHeight="1" x14ac:dyDescent="0.3">
      <c r="A23" s="113" t="s">
        <v>53</v>
      </c>
      <c r="B23" s="114"/>
      <c r="C23" s="114"/>
      <c r="D23" s="114"/>
      <c r="E23" s="114"/>
      <c r="F23" s="114"/>
      <c r="G23" s="114"/>
      <c r="H23" s="114"/>
      <c r="I23" s="114"/>
      <c r="J23" s="114"/>
      <c r="L23" s="73">
        <f>SUM(L17:L22)</f>
        <v>388</v>
      </c>
      <c r="M23" s="73">
        <f t="shared" ref="M23:P23" si="8">SUM(M17:M22)</f>
        <v>51.58</v>
      </c>
      <c r="N23" s="73">
        <f t="shared" si="8"/>
        <v>3309.5400000000004</v>
      </c>
      <c r="O23" s="73">
        <f t="shared" si="8"/>
        <v>54.16</v>
      </c>
      <c r="P23" s="73">
        <f t="shared" si="8"/>
        <v>3474.92</v>
      </c>
      <c r="R23" s="75"/>
      <c r="S23" s="76"/>
      <c r="T23" s="76"/>
      <c r="U23" s="76"/>
    </row>
    <row r="24" spans="1:21" ht="24" customHeight="1" x14ac:dyDescent="0.3">
      <c r="A24" s="38" t="s">
        <v>54</v>
      </c>
      <c r="B24" s="39" t="s">
        <v>27</v>
      </c>
      <c r="C24" s="45" t="s">
        <v>55</v>
      </c>
      <c r="D24" s="44" t="s">
        <v>28</v>
      </c>
      <c r="E24" s="39" t="s">
        <v>11</v>
      </c>
      <c r="F24" s="48" t="s">
        <v>198</v>
      </c>
      <c r="G24" s="65" t="s">
        <v>208</v>
      </c>
      <c r="H24" s="65">
        <v>66</v>
      </c>
      <c r="I24" s="65"/>
      <c r="J24" s="65"/>
      <c r="L24" s="80">
        <v>66</v>
      </c>
      <c r="M24" s="85">
        <v>8.2899999999999991</v>
      </c>
      <c r="N24" s="98">
        <f t="shared" ref="N24:N25" si="9">L24*M24</f>
        <v>547.14</v>
      </c>
      <c r="O24" s="85">
        <v>8.6999999999999993</v>
      </c>
      <c r="P24" s="98">
        <f>L24*O24</f>
        <v>574.19999999999993</v>
      </c>
      <c r="R24" s="75"/>
      <c r="S24" s="76"/>
      <c r="T24" s="76"/>
      <c r="U24" s="76"/>
    </row>
    <row r="25" spans="1:21" ht="24" customHeight="1" x14ac:dyDescent="0.3">
      <c r="A25" s="38" t="s">
        <v>189</v>
      </c>
      <c r="B25" s="39" t="s">
        <v>8</v>
      </c>
      <c r="C25" s="45" t="s">
        <v>191</v>
      </c>
      <c r="D25" s="44" t="s">
        <v>192</v>
      </c>
      <c r="E25" s="39" t="s">
        <v>11</v>
      </c>
      <c r="F25" s="48" t="s">
        <v>198</v>
      </c>
      <c r="G25" s="65" t="s">
        <v>208</v>
      </c>
      <c r="H25" s="65">
        <v>22</v>
      </c>
      <c r="I25" s="65"/>
      <c r="J25" s="65"/>
      <c r="L25" s="80">
        <v>22</v>
      </c>
      <c r="M25" s="85">
        <v>8.19</v>
      </c>
      <c r="N25" s="98">
        <f t="shared" si="9"/>
        <v>180.17999999999998</v>
      </c>
      <c r="O25" s="85">
        <v>8.6</v>
      </c>
      <c r="P25" s="98">
        <f>L25*O25</f>
        <v>189.2</v>
      </c>
      <c r="R25" s="75"/>
      <c r="S25" s="76"/>
      <c r="T25" s="76"/>
      <c r="U25" s="76"/>
    </row>
    <row r="26" spans="1:21" ht="24" customHeight="1" x14ac:dyDescent="0.3">
      <c r="A26" s="38" t="s">
        <v>190</v>
      </c>
      <c r="B26" s="39" t="s">
        <v>8</v>
      </c>
      <c r="C26" s="45" t="s">
        <v>56</v>
      </c>
      <c r="D26" s="44" t="s">
        <v>44</v>
      </c>
      <c r="E26" s="39" t="s">
        <v>11</v>
      </c>
      <c r="F26" s="48" t="s">
        <v>198</v>
      </c>
      <c r="G26" s="65" t="s">
        <v>208</v>
      </c>
      <c r="H26" s="65">
        <v>44</v>
      </c>
      <c r="I26" s="65"/>
      <c r="J26" s="65"/>
      <c r="L26" s="80">
        <v>44</v>
      </c>
      <c r="M26" s="85">
        <v>8.19</v>
      </c>
      <c r="N26" s="98">
        <f t="shared" ref="N26:N32" si="10">L26*M26</f>
        <v>360.35999999999996</v>
      </c>
      <c r="O26" s="85">
        <v>8.6</v>
      </c>
      <c r="P26" s="98">
        <f>L26*O26</f>
        <v>378.4</v>
      </c>
      <c r="R26" s="75"/>
      <c r="S26" s="76"/>
      <c r="T26" s="76"/>
      <c r="U26" s="76"/>
    </row>
    <row r="27" spans="1:21" ht="24" customHeight="1" x14ac:dyDescent="0.3">
      <c r="A27" s="38" t="s">
        <v>54</v>
      </c>
      <c r="B27" s="39" t="s">
        <v>12</v>
      </c>
      <c r="C27" s="45" t="s">
        <v>57</v>
      </c>
      <c r="D27" s="44" t="s">
        <v>58</v>
      </c>
      <c r="E27" s="39" t="s">
        <v>11</v>
      </c>
      <c r="F27" s="48" t="s">
        <v>198</v>
      </c>
      <c r="G27" s="65" t="s">
        <v>208</v>
      </c>
      <c r="H27" s="65">
        <v>66</v>
      </c>
      <c r="I27" s="65"/>
      <c r="J27" s="65"/>
      <c r="L27" s="80">
        <v>66</v>
      </c>
      <c r="M27" s="85">
        <v>8.57</v>
      </c>
      <c r="N27" s="98">
        <f t="shared" si="10"/>
        <v>565.62</v>
      </c>
      <c r="O27" s="85">
        <v>9</v>
      </c>
      <c r="P27" s="98">
        <f t="shared" ref="P27:P32" si="11">L27*O27</f>
        <v>594</v>
      </c>
      <c r="R27" s="75">
        <f>P24+P25+P26+P27+P28+P29+P30+P31+P32</f>
        <v>3590.1199999999994</v>
      </c>
      <c r="S27" s="76"/>
      <c r="T27" s="75">
        <f>N24+N25+N26+N27+N28+N29+N30+N31+N32</f>
        <v>3419.2999999999997</v>
      </c>
      <c r="U27" s="76"/>
    </row>
    <row r="28" spans="1:21" ht="24" customHeight="1" x14ac:dyDescent="0.3">
      <c r="A28" s="47" t="s">
        <v>54</v>
      </c>
      <c r="B28" s="39" t="s">
        <v>59</v>
      </c>
      <c r="C28" s="45" t="s">
        <v>60</v>
      </c>
      <c r="D28" s="44" t="s">
        <v>61</v>
      </c>
      <c r="E28" s="39" t="s">
        <v>11</v>
      </c>
      <c r="F28" s="48" t="s">
        <v>198</v>
      </c>
      <c r="G28" s="65" t="s">
        <v>208</v>
      </c>
      <c r="H28" s="65">
        <v>66</v>
      </c>
      <c r="I28" s="65"/>
      <c r="J28" s="65"/>
      <c r="L28" s="80">
        <v>66</v>
      </c>
      <c r="M28" s="85">
        <v>10.48</v>
      </c>
      <c r="N28" s="98">
        <f t="shared" si="10"/>
        <v>691.68000000000006</v>
      </c>
      <c r="O28" s="85">
        <v>11</v>
      </c>
      <c r="P28" s="98">
        <f t="shared" si="11"/>
        <v>726</v>
      </c>
      <c r="R28" s="75"/>
      <c r="S28" s="76"/>
      <c r="T28" s="76"/>
      <c r="U28" s="76"/>
    </row>
    <row r="29" spans="1:21" ht="24" customHeight="1" x14ac:dyDescent="0.3">
      <c r="A29" s="47" t="s">
        <v>54</v>
      </c>
      <c r="B29" s="39" t="s">
        <v>62</v>
      </c>
      <c r="C29" s="49" t="s">
        <v>63</v>
      </c>
      <c r="D29" s="49" t="s">
        <v>64</v>
      </c>
      <c r="E29" s="89" t="s">
        <v>65</v>
      </c>
      <c r="F29" s="48" t="s">
        <v>198</v>
      </c>
      <c r="G29" s="65" t="s">
        <v>208</v>
      </c>
      <c r="H29" s="65">
        <v>22</v>
      </c>
      <c r="I29" s="65"/>
      <c r="J29" s="65"/>
      <c r="L29" s="80">
        <v>22</v>
      </c>
      <c r="M29" s="90">
        <v>9.5299999999999994</v>
      </c>
      <c r="N29" s="98">
        <f t="shared" si="10"/>
        <v>209.66</v>
      </c>
      <c r="O29" s="90">
        <v>10</v>
      </c>
      <c r="P29" s="98">
        <f t="shared" si="11"/>
        <v>220</v>
      </c>
      <c r="R29" s="75"/>
      <c r="S29" s="76"/>
      <c r="T29" s="76"/>
      <c r="U29" s="76"/>
    </row>
    <row r="30" spans="1:21" ht="24" customHeight="1" x14ac:dyDescent="0.3">
      <c r="A30" s="47" t="s">
        <v>54</v>
      </c>
      <c r="B30" s="39" t="s">
        <v>66</v>
      </c>
      <c r="C30" s="49" t="s">
        <v>67</v>
      </c>
      <c r="D30" s="49" t="s">
        <v>68</v>
      </c>
      <c r="E30" s="50" t="s">
        <v>11</v>
      </c>
      <c r="F30" s="48" t="s">
        <v>198</v>
      </c>
      <c r="G30" s="65" t="s">
        <v>208</v>
      </c>
      <c r="H30" s="65">
        <v>22</v>
      </c>
      <c r="I30" s="65"/>
      <c r="J30" s="65"/>
      <c r="L30" s="80">
        <v>22</v>
      </c>
      <c r="M30" s="85">
        <v>11.52</v>
      </c>
      <c r="N30" s="98">
        <f t="shared" si="10"/>
        <v>253.44</v>
      </c>
      <c r="O30" s="85">
        <v>12.1</v>
      </c>
      <c r="P30" s="98">
        <f t="shared" si="11"/>
        <v>266.2</v>
      </c>
      <c r="R30" s="75"/>
      <c r="S30" s="76"/>
      <c r="T30" s="76"/>
      <c r="U30" s="76"/>
    </row>
    <row r="31" spans="1:21" ht="24" customHeight="1" x14ac:dyDescent="0.3">
      <c r="A31" s="47" t="s">
        <v>54</v>
      </c>
      <c r="B31" s="39" t="s">
        <v>18</v>
      </c>
      <c r="C31" s="45" t="s">
        <v>69</v>
      </c>
      <c r="D31" s="44" t="s">
        <v>70</v>
      </c>
      <c r="E31" s="87" t="s">
        <v>220</v>
      </c>
      <c r="F31" s="48" t="s">
        <v>198</v>
      </c>
      <c r="G31" s="65" t="s">
        <v>208</v>
      </c>
      <c r="H31" s="65">
        <v>62</v>
      </c>
      <c r="I31" s="65"/>
      <c r="J31" s="65"/>
      <c r="L31" s="80">
        <v>62</v>
      </c>
      <c r="M31" s="86">
        <v>6.91</v>
      </c>
      <c r="N31" s="98">
        <f t="shared" si="10"/>
        <v>428.42</v>
      </c>
      <c r="O31" s="86">
        <v>7.26</v>
      </c>
      <c r="P31" s="98">
        <f t="shared" si="11"/>
        <v>450.12</v>
      </c>
      <c r="R31" s="75"/>
      <c r="S31" s="76"/>
      <c r="T31" s="76"/>
      <c r="U31" s="76"/>
    </row>
    <row r="32" spans="1:21" ht="24" customHeight="1" x14ac:dyDescent="0.3">
      <c r="A32" s="39" t="s">
        <v>54</v>
      </c>
      <c r="B32" s="39" t="s">
        <v>22</v>
      </c>
      <c r="C32" s="45" t="s">
        <v>71</v>
      </c>
      <c r="D32" s="44" t="s">
        <v>72</v>
      </c>
      <c r="E32" s="39" t="s">
        <v>11</v>
      </c>
      <c r="F32" s="51" t="s">
        <v>197</v>
      </c>
      <c r="G32" s="65" t="s">
        <v>208</v>
      </c>
      <c r="H32" s="65">
        <v>20</v>
      </c>
      <c r="I32" s="65"/>
      <c r="J32" s="65"/>
      <c r="L32" s="80">
        <v>20</v>
      </c>
      <c r="M32" s="85">
        <v>9.14</v>
      </c>
      <c r="N32" s="98">
        <f t="shared" si="10"/>
        <v>182.8</v>
      </c>
      <c r="O32" s="85">
        <v>9.6</v>
      </c>
      <c r="P32" s="98">
        <f t="shared" si="11"/>
        <v>192</v>
      </c>
      <c r="R32" s="75"/>
      <c r="S32" s="76"/>
      <c r="T32" s="76"/>
      <c r="U32" s="76"/>
    </row>
    <row r="33" spans="1:21" ht="15" customHeight="1" x14ac:dyDescent="0.3">
      <c r="A33" s="111" t="s">
        <v>73</v>
      </c>
      <c r="B33" s="112"/>
      <c r="C33" s="112"/>
      <c r="D33" s="112"/>
      <c r="E33" s="112"/>
      <c r="F33" s="112"/>
      <c r="G33" s="112"/>
      <c r="H33" s="112"/>
      <c r="I33" s="112"/>
      <c r="J33" s="112"/>
      <c r="L33" s="73">
        <f>SUM(L24:L32)</f>
        <v>390</v>
      </c>
      <c r="M33" s="73">
        <f t="shared" ref="M33:P33" si="12">SUM(M24:M32)</f>
        <v>80.819999999999993</v>
      </c>
      <c r="N33" s="73">
        <f t="shared" si="12"/>
        <v>3419.2999999999997</v>
      </c>
      <c r="O33" s="73">
        <f t="shared" si="12"/>
        <v>84.86</v>
      </c>
      <c r="P33" s="73">
        <f t="shared" si="12"/>
        <v>3590.1199999999994</v>
      </c>
      <c r="R33" s="75"/>
      <c r="S33" s="76"/>
      <c r="T33" s="76"/>
      <c r="U33" s="76"/>
    </row>
    <row r="34" spans="1:21" ht="23.1" customHeight="1" x14ac:dyDescent="0.3">
      <c r="A34" s="39" t="s">
        <v>74</v>
      </c>
      <c r="B34" s="39" t="s">
        <v>27</v>
      </c>
      <c r="C34" s="45" t="s">
        <v>75</v>
      </c>
      <c r="D34" s="44" t="s">
        <v>76</v>
      </c>
      <c r="E34" s="41" t="s">
        <v>11</v>
      </c>
      <c r="F34" s="42" t="s">
        <v>196</v>
      </c>
      <c r="G34" s="65" t="s">
        <v>208</v>
      </c>
      <c r="H34" s="65">
        <v>72</v>
      </c>
      <c r="I34" s="65"/>
      <c r="J34" s="65"/>
      <c r="L34" s="80">
        <v>72</v>
      </c>
      <c r="M34" s="85">
        <v>10.95</v>
      </c>
      <c r="N34" s="98">
        <f t="shared" ref="N34:N43" si="13">L34*M34</f>
        <v>788.4</v>
      </c>
      <c r="O34" s="85">
        <v>11.5</v>
      </c>
      <c r="P34" s="98">
        <f t="shared" ref="P34:P43" si="14">L34*O34</f>
        <v>828</v>
      </c>
      <c r="R34" s="75"/>
      <c r="S34" s="76"/>
      <c r="T34" s="76"/>
      <c r="U34" s="76"/>
    </row>
    <row r="35" spans="1:21" ht="27.9" customHeight="1" x14ac:dyDescent="0.3">
      <c r="A35" s="39" t="s">
        <v>74</v>
      </c>
      <c r="B35" s="39" t="s">
        <v>199</v>
      </c>
      <c r="C35" s="45" t="s">
        <v>78</v>
      </c>
      <c r="D35" s="44" t="s">
        <v>79</v>
      </c>
      <c r="E35" s="88" t="s">
        <v>80</v>
      </c>
      <c r="F35" s="42" t="s">
        <v>196</v>
      </c>
      <c r="G35" s="65" t="s">
        <v>208</v>
      </c>
      <c r="H35" s="65">
        <v>72</v>
      </c>
      <c r="I35" s="65"/>
      <c r="J35" s="65"/>
      <c r="L35" s="80">
        <v>72</v>
      </c>
      <c r="M35" s="92">
        <v>11.62</v>
      </c>
      <c r="N35" s="98">
        <f t="shared" si="13"/>
        <v>836.64</v>
      </c>
      <c r="O35" s="92">
        <v>12.2</v>
      </c>
      <c r="P35" s="98">
        <f t="shared" si="14"/>
        <v>878.4</v>
      </c>
      <c r="R35" s="75"/>
      <c r="S35" s="76"/>
      <c r="T35" s="76"/>
      <c r="U35" s="76"/>
    </row>
    <row r="36" spans="1:21" ht="23.1" customHeight="1" x14ac:dyDescent="0.3">
      <c r="A36" s="39" t="s">
        <v>74</v>
      </c>
      <c r="B36" s="39" t="s">
        <v>81</v>
      </c>
      <c r="C36" s="45" t="s">
        <v>82</v>
      </c>
      <c r="D36" s="44" t="s">
        <v>83</v>
      </c>
      <c r="E36" s="89" t="s">
        <v>65</v>
      </c>
      <c r="F36" s="42" t="s">
        <v>196</v>
      </c>
      <c r="G36" s="65" t="s">
        <v>208</v>
      </c>
      <c r="H36" s="65">
        <v>15</v>
      </c>
      <c r="I36" s="65"/>
      <c r="J36" s="65"/>
      <c r="L36" s="80">
        <v>15</v>
      </c>
      <c r="M36" s="90">
        <v>9.5299999999999994</v>
      </c>
      <c r="N36" s="98">
        <f t="shared" si="13"/>
        <v>142.94999999999999</v>
      </c>
      <c r="O36" s="90">
        <v>10</v>
      </c>
      <c r="P36" s="98">
        <f t="shared" si="14"/>
        <v>150</v>
      </c>
      <c r="R36" s="75"/>
      <c r="S36" s="76"/>
      <c r="T36" s="76"/>
      <c r="U36" s="76"/>
    </row>
    <row r="37" spans="1:21" ht="23.1" customHeight="1" x14ac:dyDescent="0.3">
      <c r="A37" s="39" t="s">
        <v>74</v>
      </c>
      <c r="B37" s="39" t="s">
        <v>85</v>
      </c>
      <c r="C37" s="40" t="s">
        <v>86</v>
      </c>
      <c r="D37" s="40" t="s">
        <v>87</v>
      </c>
      <c r="E37" s="41" t="s">
        <v>11</v>
      </c>
      <c r="F37" s="42" t="s">
        <v>196</v>
      </c>
      <c r="G37" s="65" t="s">
        <v>208</v>
      </c>
      <c r="H37" s="65">
        <v>7</v>
      </c>
      <c r="I37" s="65"/>
      <c r="J37" s="65"/>
      <c r="L37" s="80">
        <v>7</v>
      </c>
      <c r="M37" s="85">
        <v>10.48</v>
      </c>
      <c r="N37" s="98">
        <f t="shared" si="13"/>
        <v>73.36</v>
      </c>
      <c r="O37" s="85">
        <v>11</v>
      </c>
      <c r="P37" s="98">
        <f t="shared" si="14"/>
        <v>77</v>
      </c>
      <c r="R37" s="75"/>
      <c r="S37" s="76"/>
      <c r="T37" s="76"/>
      <c r="U37" s="76"/>
    </row>
    <row r="38" spans="1:21" ht="23.1" customHeight="1" x14ac:dyDescent="0.3">
      <c r="A38" s="39" t="s">
        <v>74</v>
      </c>
      <c r="B38" s="39" t="s">
        <v>89</v>
      </c>
      <c r="C38" s="45" t="s">
        <v>90</v>
      </c>
      <c r="D38" s="44" t="s">
        <v>91</v>
      </c>
      <c r="E38" s="89" t="s">
        <v>65</v>
      </c>
      <c r="F38" s="42" t="s">
        <v>196</v>
      </c>
      <c r="G38" s="65" t="s">
        <v>208</v>
      </c>
      <c r="H38" s="65">
        <v>72</v>
      </c>
      <c r="I38" s="65"/>
      <c r="J38" s="65"/>
      <c r="L38" s="80">
        <v>72</v>
      </c>
      <c r="M38" s="90">
        <v>9.5299999999999994</v>
      </c>
      <c r="N38" s="98">
        <f t="shared" si="13"/>
        <v>686.16</v>
      </c>
      <c r="O38" s="90">
        <v>10</v>
      </c>
      <c r="P38" s="98">
        <f t="shared" si="14"/>
        <v>720</v>
      </c>
      <c r="R38" s="75">
        <f>P34+P35+P36+P37+P38+P39+P40+P41+P42+P43</f>
        <v>7107.92</v>
      </c>
      <c r="S38" s="76"/>
      <c r="T38" s="75">
        <f>N34+N35+N36+N37+N38+N39+N40+N41+N42+N43</f>
        <v>6771.0499999999993</v>
      </c>
      <c r="U38" s="76"/>
    </row>
    <row r="39" spans="1:21" ht="23.1" customHeight="1" x14ac:dyDescent="0.3">
      <c r="A39" s="39" t="s">
        <v>74</v>
      </c>
      <c r="B39" s="39" t="s">
        <v>92</v>
      </c>
      <c r="C39" s="45" t="s">
        <v>93</v>
      </c>
      <c r="D39" s="44" t="s">
        <v>94</v>
      </c>
      <c r="E39" s="89" t="s">
        <v>65</v>
      </c>
      <c r="F39" s="42" t="s">
        <v>196</v>
      </c>
      <c r="G39" s="65" t="s">
        <v>208</v>
      </c>
      <c r="H39" s="65">
        <v>72</v>
      </c>
      <c r="I39" s="65"/>
      <c r="J39" s="65"/>
      <c r="L39" s="80">
        <v>72</v>
      </c>
      <c r="M39" s="90">
        <v>9.5299999999999994</v>
      </c>
      <c r="N39" s="98">
        <f t="shared" si="13"/>
        <v>686.16</v>
      </c>
      <c r="O39" s="90">
        <v>10</v>
      </c>
      <c r="P39" s="98">
        <f t="shared" si="14"/>
        <v>720</v>
      </c>
      <c r="R39" s="75"/>
      <c r="S39" s="76"/>
      <c r="T39" s="76"/>
      <c r="U39" s="76"/>
    </row>
    <row r="40" spans="1:21" ht="23.1" customHeight="1" x14ac:dyDescent="0.3">
      <c r="A40" s="39" t="s">
        <v>74</v>
      </c>
      <c r="B40" s="39" t="s">
        <v>95</v>
      </c>
      <c r="C40" s="40" t="s">
        <v>96</v>
      </c>
      <c r="D40" s="40" t="s">
        <v>97</v>
      </c>
      <c r="E40" s="89" t="s">
        <v>65</v>
      </c>
      <c r="F40" s="42" t="s">
        <v>196</v>
      </c>
      <c r="G40" s="65" t="s">
        <v>208</v>
      </c>
      <c r="H40" s="65">
        <v>72</v>
      </c>
      <c r="I40" s="65"/>
      <c r="J40" s="65"/>
      <c r="L40" s="80">
        <v>72</v>
      </c>
      <c r="M40" s="90">
        <v>9.5299999999999994</v>
      </c>
      <c r="N40" s="98">
        <f t="shared" si="13"/>
        <v>686.16</v>
      </c>
      <c r="O40" s="90">
        <v>10</v>
      </c>
      <c r="P40" s="98">
        <f t="shared" si="14"/>
        <v>720</v>
      </c>
      <c r="R40" s="75"/>
      <c r="S40" s="76"/>
      <c r="T40" s="76"/>
      <c r="U40" s="76"/>
    </row>
    <row r="41" spans="1:21" ht="23.1" customHeight="1" x14ac:dyDescent="0.3">
      <c r="A41" s="39" t="s">
        <v>74</v>
      </c>
      <c r="B41" s="39" t="s">
        <v>98</v>
      </c>
      <c r="C41" s="45" t="s">
        <v>200</v>
      </c>
      <c r="D41" s="44" t="s">
        <v>99</v>
      </c>
      <c r="E41" s="41" t="s">
        <v>11</v>
      </c>
      <c r="F41" s="42" t="s">
        <v>196</v>
      </c>
      <c r="G41" s="65" t="s">
        <v>208</v>
      </c>
      <c r="H41" s="65">
        <v>72</v>
      </c>
      <c r="I41" s="65"/>
      <c r="J41" s="65"/>
      <c r="L41" s="80">
        <v>72</v>
      </c>
      <c r="M41" s="85">
        <v>22.48</v>
      </c>
      <c r="N41" s="98">
        <f t="shared" si="13"/>
        <v>1618.56</v>
      </c>
      <c r="O41" s="85">
        <v>23.6</v>
      </c>
      <c r="P41" s="98">
        <f t="shared" si="14"/>
        <v>1699.2</v>
      </c>
      <c r="R41" s="75"/>
      <c r="S41" s="76"/>
      <c r="T41" s="76"/>
      <c r="U41" s="76"/>
    </row>
    <row r="42" spans="1:21" ht="27.9" customHeight="1" x14ac:dyDescent="0.3">
      <c r="A42" s="39" t="s">
        <v>74</v>
      </c>
      <c r="B42" s="39" t="s">
        <v>22</v>
      </c>
      <c r="C42" s="45" t="s">
        <v>101</v>
      </c>
      <c r="D42" s="44" t="s">
        <v>102</v>
      </c>
      <c r="E42" s="91" t="s">
        <v>103</v>
      </c>
      <c r="F42" s="42" t="s">
        <v>196</v>
      </c>
      <c r="G42" s="65" t="s">
        <v>208</v>
      </c>
      <c r="H42" s="65">
        <v>72</v>
      </c>
      <c r="I42" s="65"/>
      <c r="J42" s="65"/>
      <c r="L42" s="80">
        <v>72</v>
      </c>
      <c r="M42" s="93">
        <v>10.68</v>
      </c>
      <c r="N42" s="98">
        <f t="shared" si="13"/>
        <v>768.96</v>
      </c>
      <c r="O42" s="93">
        <v>11.21</v>
      </c>
      <c r="P42" s="98">
        <f t="shared" si="14"/>
        <v>807.12000000000012</v>
      </c>
      <c r="R42" s="75"/>
      <c r="S42" s="76"/>
      <c r="T42" s="76"/>
      <c r="U42" s="76"/>
    </row>
    <row r="43" spans="1:21" ht="27.9" customHeight="1" x14ac:dyDescent="0.3">
      <c r="A43" s="39" t="s">
        <v>74</v>
      </c>
      <c r="B43" s="39" t="s">
        <v>18</v>
      </c>
      <c r="C43" s="45" t="s">
        <v>104</v>
      </c>
      <c r="D43" s="44" t="s">
        <v>105</v>
      </c>
      <c r="E43" s="87" t="s">
        <v>220</v>
      </c>
      <c r="F43" s="42" t="s">
        <v>196</v>
      </c>
      <c r="G43" s="65" t="s">
        <v>208</v>
      </c>
      <c r="H43" s="65">
        <v>70</v>
      </c>
      <c r="I43" s="65"/>
      <c r="J43" s="65"/>
      <c r="L43" s="80">
        <v>70</v>
      </c>
      <c r="M43" s="86">
        <v>6.91</v>
      </c>
      <c r="N43" s="98">
        <f t="shared" si="13"/>
        <v>483.7</v>
      </c>
      <c r="O43" s="86">
        <v>7.26</v>
      </c>
      <c r="P43" s="98">
        <f t="shared" si="14"/>
        <v>508.2</v>
      </c>
      <c r="R43" s="75"/>
      <c r="S43" s="76"/>
      <c r="T43" s="76"/>
      <c r="U43" s="76"/>
    </row>
    <row r="44" spans="1:21" ht="15" customHeight="1" x14ac:dyDescent="0.3">
      <c r="A44" s="111" t="s">
        <v>106</v>
      </c>
      <c r="B44" s="112"/>
      <c r="C44" s="112"/>
      <c r="D44" s="112"/>
      <c r="E44" s="112"/>
      <c r="F44" s="112"/>
      <c r="G44" s="112"/>
      <c r="H44" s="112"/>
      <c r="I44" s="112"/>
      <c r="J44" s="112"/>
      <c r="L44" s="73">
        <f>SUM(L34:L43)</f>
        <v>596</v>
      </c>
      <c r="M44" s="73">
        <f t="shared" ref="M44:P44" si="15">SUM(M34:M43)</f>
        <v>111.24000000000001</v>
      </c>
      <c r="N44" s="73">
        <f t="shared" si="15"/>
        <v>6771.0499999999993</v>
      </c>
      <c r="O44" s="73">
        <f t="shared" si="15"/>
        <v>116.77000000000002</v>
      </c>
      <c r="P44" s="73">
        <f t="shared" si="15"/>
        <v>7107.92</v>
      </c>
      <c r="R44" s="75"/>
      <c r="S44" s="76"/>
      <c r="T44" s="76"/>
      <c r="U44" s="76"/>
    </row>
    <row r="45" spans="1:21" ht="21.9" customHeight="1" x14ac:dyDescent="0.3">
      <c r="A45" s="39" t="s">
        <v>107</v>
      </c>
      <c r="B45" s="39" t="s">
        <v>27</v>
      </c>
      <c r="C45" s="45" t="s">
        <v>108</v>
      </c>
      <c r="D45" s="44" t="s">
        <v>109</v>
      </c>
      <c r="E45" s="41" t="s">
        <v>11</v>
      </c>
      <c r="F45" s="42" t="s">
        <v>197</v>
      </c>
      <c r="G45" s="65" t="s">
        <v>208</v>
      </c>
      <c r="H45" s="65">
        <v>75</v>
      </c>
      <c r="I45" s="65"/>
      <c r="J45" s="65"/>
      <c r="L45" s="80">
        <v>75</v>
      </c>
      <c r="M45" s="85">
        <v>10.95</v>
      </c>
      <c r="N45" s="98">
        <f t="shared" ref="N45:N54" si="16">L45*M45</f>
        <v>821.25</v>
      </c>
      <c r="O45" s="85">
        <v>11.5</v>
      </c>
      <c r="P45" s="98">
        <f t="shared" ref="P45:P54" si="17">L45*O45</f>
        <v>862.5</v>
      </c>
      <c r="R45" s="75"/>
      <c r="S45" s="76"/>
      <c r="T45" s="76"/>
      <c r="U45" s="76"/>
    </row>
    <row r="46" spans="1:21" ht="27.9" customHeight="1" x14ac:dyDescent="0.3">
      <c r="A46" s="39" t="s">
        <v>107</v>
      </c>
      <c r="B46" s="39" t="s">
        <v>202</v>
      </c>
      <c r="C46" s="45" t="s">
        <v>201</v>
      </c>
      <c r="D46" s="44" t="s">
        <v>111</v>
      </c>
      <c r="E46" s="88" t="s">
        <v>80</v>
      </c>
      <c r="F46" s="42" t="s">
        <v>197</v>
      </c>
      <c r="G46" s="65" t="s">
        <v>208</v>
      </c>
      <c r="H46" s="65">
        <v>75</v>
      </c>
      <c r="I46" s="65"/>
      <c r="J46" s="65"/>
      <c r="L46" s="80">
        <v>75</v>
      </c>
      <c r="M46" s="92">
        <v>11.62</v>
      </c>
      <c r="N46" s="98">
        <f t="shared" si="16"/>
        <v>871.49999999999989</v>
      </c>
      <c r="O46" s="92">
        <v>12.2</v>
      </c>
      <c r="P46" s="98">
        <f t="shared" si="17"/>
        <v>915</v>
      </c>
      <c r="R46" s="75"/>
      <c r="S46" s="76"/>
      <c r="T46" s="76"/>
      <c r="U46" s="76"/>
    </row>
    <row r="47" spans="1:21" ht="20.100000000000001" customHeight="1" x14ac:dyDescent="0.3">
      <c r="A47" s="39" t="s">
        <v>107</v>
      </c>
      <c r="B47" s="39" t="s">
        <v>81</v>
      </c>
      <c r="C47" s="45" t="s">
        <v>112</v>
      </c>
      <c r="D47" s="44" t="s">
        <v>113</v>
      </c>
      <c r="E47" s="89" t="s">
        <v>65</v>
      </c>
      <c r="F47" s="42" t="s">
        <v>197</v>
      </c>
      <c r="G47" s="65" t="s">
        <v>208</v>
      </c>
      <c r="H47" s="65">
        <v>12</v>
      </c>
      <c r="I47" s="65"/>
      <c r="J47" s="65"/>
      <c r="L47" s="80">
        <v>12</v>
      </c>
      <c r="M47" s="90">
        <v>9.5299999999999994</v>
      </c>
      <c r="N47" s="98">
        <f t="shared" si="16"/>
        <v>114.35999999999999</v>
      </c>
      <c r="O47" s="90">
        <v>10</v>
      </c>
      <c r="P47" s="98">
        <f t="shared" si="17"/>
        <v>120</v>
      </c>
      <c r="R47" s="75"/>
      <c r="S47" s="76"/>
      <c r="T47" s="76"/>
      <c r="U47" s="76"/>
    </row>
    <row r="48" spans="1:21" ht="20.100000000000001" customHeight="1" x14ac:dyDescent="0.3">
      <c r="A48" s="39" t="s">
        <v>107</v>
      </c>
      <c r="B48" s="39" t="s">
        <v>85</v>
      </c>
      <c r="C48" s="40" t="s">
        <v>115</v>
      </c>
      <c r="D48" s="40" t="s">
        <v>116</v>
      </c>
      <c r="E48" s="41" t="s">
        <v>11</v>
      </c>
      <c r="F48" s="42" t="s">
        <v>197</v>
      </c>
      <c r="G48" s="65" t="s">
        <v>208</v>
      </c>
      <c r="H48" s="65">
        <v>14</v>
      </c>
      <c r="I48" s="65"/>
      <c r="J48" s="65"/>
      <c r="L48" s="80">
        <v>14</v>
      </c>
      <c r="M48" s="85">
        <v>10.48</v>
      </c>
      <c r="N48" s="98">
        <f t="shared" si="16"/>
        <v>146.72</v>
      </c>
      <c r="O48" s="85">
        <v>11</v>
      </c>
      <c r="P48" s="98">
        <f t="shared" si="17"/>
        <v>154</v>
      </c>
      <c r="R48" s="75"/>
      <c r="S48" s="76"/>
      <c r="T48" s="76"/>
      <c r="U48" s="76"/>
    </row>
    <row r="49" spans="1:21" ht="20.100000000000001" customHeight="1" x14ac:dyDescent="0.3">
      <c r="A49" s="39" t="s">
        <v>107</v>
      </c>
      <c r="B49" s="39" t="s">
        <v>89</v>
      </c>
      <c r="C49" s="45" t="s">
        <v>117</v>
      </c>
      <c r="D49" s="44" t="s">
        <v>118</v>
      </c>
      <c r="E49" s="41" t="s">
        <v>11</v>
      </c>
      <c r="F49" s="42" t="s">
        <v>197</v>
      </c>
      <c r="G49" s="65" t="s">
        <v>208</v>
      </c>
      <c r="H49" s="65">
        <v>75</v>
      </c>
      <c r="I49" s="65"/>
      <c r="J49" s="65"/>
      <c r="L49" s="80">
        <v>75</v>
      </c>
      <c r="M49" s="85">
        <v>10.95</v>
      </c>
      <c r="N49" s="98">
        <f t="shared" si="16"/>
        <v>821.25</v>
      </c>
      <c r="O49" s="85">
        <v>11.5</v>
      </c>
      <c r="P49" s="98">
        <f t="shared" si="17"/>
        <v>862.5</v>
      </c>
      <c r="R49" s="75">
        <f>P45+P46+P47+P48+P49+P50+P51+P52+P53+P54</f>
        <v>7624.66</v>
      </c>
      <c r="S49" s="76"/>
      <c r="T49" s="75">
        <f>N45+N46+N47+N48+N49+N50+N51+N52+N53+N54</f>
        <v>7262.63</v>
      </c>
      <c r="U49" s="76"/>
    </row>
    <row r="50" spans="1:21" ht="20.100000000000001" customHeight="1" x14ac:dyDescent="0.3">
      <c r="A50" s="39" t="s">
        <v>107</v>
      </c>
      <c r="B50" s="39" t="s">
        <v>92</v>
      </c>
      <c r="C50" s="45" t="s">
        <v>119</v>
      </c>
      <c r="D50" s="44" t="s">
        <v>94</v>
      </c>
      <c r="E50" s="89" t="s">
        <v>65</v>
      </c>
      <c r="F50" s="42" t="s">
        <v>197</v>
      </c>
      <c r="G50" s="65" t="s">
        <v>208</v>
      </c>
      <c r="H50" s="65">
        <v>75</v>
      </c>
      <c r="I50" s="65"/>
      <c r="J50" s="65"/>
      <c r="L50" s="80">
        <v>75</v>
      </c>
      <c r="M50" s="90">
        <v>9.5299999999999994</v>
      </c>
      <c r="N50" s="98">
        <f t="shared" si="16"/>
        <v>714.75</v>
      </c>
      <c r="O50" s="90">
        <v>10</v>
      </c>
      <c r="P50" s="98">
        <f t="shared" si="17"/>
        <v>750</v>
      </c>
      <c r="R50" s="75"/>
      <c r="S50" s="76"/>
      <c r="T50" s="76"/>
      <c r="U50" s="76"/>
    </row>
    <row r="51" spans="1:21" ht="20.100000000000001" customHeight="1" x14ac:dyDescent="0.3">
      <c r="A51" s="39" t="s">
        <v>107</v>
      </c>
      <c r="B51" s="39" t="s">
        <v>95</v>
      </c>
      <c r="C51" s="45" t="s">
        <v>121</v>
      </c>
      <c r="D51" s="44" t="s">
        <v>122</v>
      </c>
      <c r="E51" s="89" t="s">
        <v>65</v>
      </c>
      <c r="F51" s="42" t="s">
        <v>197</v>
      </c>
      <c r="G51" s="65" t="s">
        <v>208</v>
      </c>
      <c r="H51" s="65">
        <v>75</v>
      </c>
      <c r="I51" s="65"/>
      <c r="J51" s="65"/>
      <c r="L51" s="80">
        <v>75</v>
      </c>
      <c r="M51" s="90">
        <v>9.5299999999999994</v>
      </c>
      <c r="N51" s="98">
        <f t="shared" si="16"/>
        <v>714.75</v>
      </c>
      <c r="O51" s="90">
        <v>10</v>
      </c>
      <c r="P51" s="98">
        <f t="shared" si="17"/>
        <v>750</v>
      </c>
      <c r="R51" s="75"/>
      <c r="S51" s="76"/>
      <c r="T51" s="76"/>
      <c r="U51" s="76"/>
    </row>
    <row r="52" spans="1:21" ht="30" customHeight="1" x14ac:dyDescent="0.3">
      <c r="A52" s="39" t="s">
        <v>107</v>
      </c>
      <c r="B52" s="39" t="s">
        <v>98</v>
      </c>
      <c r="C52" s="45" t="s">
        <v>123</v>
      </c>
      <c r="D52" s="44" t="s">
        <v>124</v>
      </c>
      <c r="E52" s="41" t="s">
        <v>11</v>
      </c>
      <c r="F52" s="42" t="s">
        <v>197</v>
      </c>
      <c r="G52" s="65" t="s">
        <v>208</v>
      </c>
      <c r="H52" s="65">
        <v>75</v>
      </c>
      <c r="I52" s="65"/>
      <c r="J52" s="65"/>
      <c r="L52" s="80">
        <v>75</v>
      </c>
      <c r="M52" s="85">
        <v>22.48</v>
      </c>
      <c r="N52" s="98">
        <f t="shared" si="16"/>
        <v>1686</v>
      </c>
      <c r="O52" s="85">
        <v>23.6</v>
      </c>
      <c r="P52" s="98">
        <f t="shared" si="17"/>
        <v>1770</v>
      </c>
      <c r="R52" s="75"/>
      <c r="S52" s="76"/>
      <c r="T52" s="76"/>
      <c r="U52" s="76"/>
    </row>
    <row r="53" spans="1:21" ht="20.100000000000001" customHeight="1" x14ac:dyDescent="0.3">
      <c r="A53" s="39" t="s">
        <v>107</v>
      </c>
      <c r="B53" s="39" t="s">
        <v>22</v>
      </c>
      <c r="C53" s="45" t="s">
        <v>125</v>
      </c>
      <c r="D53" s="44" t="s">
        <v>126</v>
      </c>
      <c r="E53" s="41" t="s">
        <v>11</v>
      </c>
      <c r="F53" s="42" t="s">
        <v>197</v>
      </c>
      <c r="G53" s="65" t="s">
        <v>208</v>
      </c>
      <c r="H53" s="65">
        <v>75</v>
      </c>
      <c r="I53" s="65"/>
      <c r="J53" s="65"/>
      <c r="L53" s="80">
        <v>75</v>
      </c>
      <c r="M53" s="85">
        <v>10.95</v>
      </c>
      <c r="N53" s="98">
        <f t="shared" si="16"/>
        <v>821.25</v>
      </c>
      <c r="O53" s="85">
        <v>11.5</v>
      </c>
      <c r="P53" s="98">
        <f t="shared" si="17"/>
        <v>862.5</v>
      </c>
      <c r="R53" s="75"/>
      <c r="S53" s="76"/>
      <c r="T53" s="76"/>
      <c r="U53" s="76"/>
    </row>
    <row r="54" spans="1:21" s="14" customFormat="1" ht="20.100000000000001" customHeight="1" x14ac:dyDescent="0.3">
      <c r="A54" s="39" t="s">
        <v>107</v>
      </c>
      <c r="B54" s="39" t="s">
        <v>18</v>
      </c>
      <c r="C54" s="52" t="s">
        <v>127</v>
      </c>
      <c r="D54" s="53" t="s">
        <v>105</v>
      </c>
      <c r="E54" s="87" t="s">
        <v>220</v>
      </c>
      <c r="F54" s="48" t="s">
        <v>198</v>
      </c>
      <c r="G54" s="65" t="s">
        <v>208</v>
      </c>
      <c r="H54" s="56">
        <v>72</v>
      </c>
      <c r="I54" s="56"/>
      <c r="J54" s="56"/>
      <c r="L54" s="94">
        <v>72</v>
      </c>
      <c r="M54" s="86">
        <v>7.65</v>
      </c>
      <c r="N54" s="98">
        <f t="shared" si="16"/>
        <v>550.80000000000007</v>
      </c>
      <c r="O54" s="86">
        <v>8.0299999999999994</v>
      </c>
      <c r="P54" s="98">
        <f t="shared" si="17"/>
        <v>578.16</v>
      </c>
      <c r="R54" s="77"/>
      <c r="S54" s="78"/>
      <c r="T54" s="78"/>
      <c r="U54" s="78"/>
    </row>
    <row r="55" spans="1:21" ht="15" customHeight="1" x14ac:dyDescent="0.3">
      <c r="A55" s="111" t="s">
        <v>128</v>
      </c>
      <c r="B55" s="112"/>
      <c r="C55" s="112"/>
      <c r="D55" s="112"/>
      <c r="E55" s="112"/>
      <c r="F55" s="112"/>
      <c r="G55" s="112"/>
      <c r="H55" s="112"/>
      <c r="I55" s="112"/>
      <c r="J55" s="112"/>
      <c r="L55" s="73">
        <f>SUM(L45:L54)</f>
        <v>623</v>
      </c>
      <c r="M55" s="73">
        <f t="shared" ref="M55:P55" si="18">SUM(M45:M54)</f>
        <v>113.67000000000002</v>
      </c>
      <c r="N55" s="73">
        <f t="shared" si="18"/>
        <v>7262.63</v>
      </c>
      <c r="O55" s="73">
        <f t="shared" si="18"/>
        <v>119.33000000000001</v>
      </c>
      <c r="P55" s="73">
        <f t="shared" si="18"/>
        <v>7624.66</v>
      </c>
      <c r="R55" s="75"/>
      <c r="S55" s="76"/>
      <c r="T55" s="76"/>
      <c r="U55" s="76"/>
    </row>
    <row r="56" spans="1:21" ht="20.100000000000001" customHeight="1" x14ac:dyDescent="0.3">
      <c r="A56" s="39" t="s">
        <v>129</v>
      </c>
      <c r="B56" s="39" t="s">
        <v>27</v>
      </c>
      <c r="C56" s="45" t="s">
        <v>130</v>
      </c>
      <c r="D56" s="44" t="s">
        <v>131</v>
      </c>
      <c r="E56" s="41" t="s">
        <v>11</v>
      </c>
      <c r="F56" s="42" t="s">
        <v>197</v>
      </c>
      <c r="G56" s="65" t="s">
        <v>208</v>
      </c>
      <c r="H56" s="65">
        <v>65</v>
      </c>
      <c r="I56" s="65"/>
      <c r="J56" s="65"/>
      <c r="L56" s="80">
        <v>65</v>
      </c>
      <c r="M56" s="85">
        <v>10.95</v>
      </c>
      <c r="N56" s="98">
        <f t="shared" ref="N56:N67" si="19">L56*M56</f>
        <v>711.75</v>
      </c>
      <c r="O56" s="85">
        <v>11.5</v>
      </c>
      <c r="P56" s="98">
        <f t="shared" ref="P56:P67" si="20">L56*O56</f>
        <v>747.5</v>
      </c>
      <c r="R56" s="75"/>
      <c r="S56" s="76"/>
      <c r="T56" s="76"/>
      <c r="U56" s="76"/>
    </row>
    <row r="57" spans="1:21" ht="27.9" customHeight="1" x14ac:dyDescent="0.3">
      <c r="A57" s="39" t="s">
        <v>129</v>
      </c>
      <c r="B57" s="39" t="s">
        <v>199</v>
      </c>
      <c r="C57" s="45" t="s">
        <v>223</v>
      </c>
      <c r="D57" s="44" t="s">
        <v>133</v>
      </c>
      <c r="E57" s="88" t="s">
        <v>80</v>
      </c>
      <c r="F57" s="42" t="s">
        <v>197</v>
      </c>
      <c r="G57" s="65" t="s">
        <v>208</v>
      </c>
      <c r="H57" s="65">
        <v>65</v>
      </c>
      <c r="I57" s="65"/>
      <c r="J57" s="65"/>
      <c r="L57" s="80">
        <v>65</v>
      </c>
      <c r="M57" s="92">
        <v>16.920000000000002</v>
      </c>
      <c r="N57" s="98">
        <f t="shared" si="19"/>
        <v>1099.8000000000002</v>
      </c>
      <c r="O57" s="92">
        <v>17.77</v>
      </c>
      <c r="P57" s="98">
        <f t="shared" si="20"/>
        <v>1155.05</v>
      </c>
      <c r="R57" s="75"/>
      <c r="S57" s="76"/>
      <c r="T57" s="76"/>
      <c r="U57" s="76"/>
    </row>
    <row r="58" spans="1:21" ht="20.100000000000001" customHeight="1" x14ac:dyDescent="0.3">
      <c r="A58" s="39" t="s">
        <v>129</v>
      </c>
      <c r="B58" s="39" t="s">
        <v>81</v>
      </c>
      <c r="C58" s="45" t="s">
        <v>134</v>
      </c>
      <c r="D58" s="44" t="s">
        <v>135</v>
      </c>
      <c r="E58" s="89" t="s">
        <v>65</v>
      </c>
      <c r="F58" s="42" t="s">
        <v>197</v>
      </c>
      <c r="G58" s="65" t="s">
        <v>208</v>
      </c>
      <c r="H58" s="65">
        <v>8</v>
      </c>
      <c r="I58" s="65"/>
      <c r="J58" s="65"/>
      <c r="L58" s="80">
        <v>8</v>
      </c>
      <c r="M58" s="90">
        <v>9.5299999999999994</v>
      </c>
      <c r="N58" s="98">
        <f t="shared" si="19"/>
        <v>76.239999999999995</v>
      </c>
      <c r="O58" s="90">
        <v>10</v>
      </c>
      <c r="P58" s="98">
        <f t="shared" si="20"/>
        <v>80</v>
      </c>
      <c r="R58" s="75"/>
      <c r="S58" s="76"/>
      <c r="T58" s="76"/>
      <c r="U58" s="76"/>
    </row>
    <row r="59" spans="1:21" ht="20.100000000000001" customHeight="1" x14ac:dyDescent="0.3">
      <c r="A59" s="39" t="s">
        <v>129</v>
      </c>
      <c r="B59" s="39" t="s">
        <v>85</v>
      </c>
      <c r="C59" s="40" t="s">
        <v>136</v>
      </c>
      <c r="D59" s="40" t="s">
        <v>116</v>
      </c>
      <c r="E59" s="41" t="s">
        <v>11</v>
      </c>
      <c r="F59" s="42" t="s">
        <v>197</v>
      </c>
      <c r="G59" s="65" t="s">
        <v>208</v>
      </c>
      <c r="H59" s="65">
        <v>8</v>
      </c>
      <c r="I59" s="65"/>
      <c r="J59" s="65"/>
      <c r="L59" s="80">
        <v>8</v>
      </c>
      <c r="M59" s="85">
        <v>10.48</v>
      </c>
      <c r="N59" s="98">
        <f t="shared" si="19"/>
        <v>83.84</v>
      </c>
      <c r="O59" s="85">
        <v>11</v>
      </c>
      <c r="P59" s="98">
        <f t="shared" si="20"/>
        <v>88</v>
      </c>
      <c r="R59" s="75"/>
      <c r="S59" s="76"/>
      <c r="T59" s="76"/>
      <c r="U59" s="76"/>
    </row>
    <row r="60" spans="1:21" ht="20.100000000000001" customHeight="1" x14ac:dyDescent="0.3">
      <c r="A60" s="39" t="s">
        <v>129</v>
      </c>
      <c r="B60" s="39" t="s">
        <v>137</v>
      </c>
      <c r="C60" s="45" t="s">
        <v>138</v>
      </c>
      <c r="D60" s="44" t="s">
        <v>139</v>
      </c>
      <c r="E60" s="91" t="s">
        <v>103</v>
      </c>
      <c r="F60" s="42" t="s">
        <v>196</v>
      </c>
      <c r="G60" s="65" t="s">
        <v>208</v>
      </c>
      <c r="H60" s="66">
        <v>65</v>
      </c>
      <c r="I60" s="65"/>
      <c r="J60" s="65"/>
      <c r="L60" s="95">
        <v>65</v>
      </c>
      <c r="M60" s="93">
        <v>20.95</v>
      </c>
      <c r="N60" s="98">
        <f t="shared" si="19"/>
        <v>1361.75</v>
      </c>
      <c r="O60" s="93">
        <v>22</v>
      </c>
      <c r="P60" s="98">
        <f t="shared" si="20"/>
        <v>1430</v>
      </c>
      <c r="R60" s="75"/>
      <c r="S60" s="76"/>
      <c r="T60" s="76"/>
      <c r="U60" s="76"/>
    </row>
    <row r="61" spans="1:21" ht="30" customHeight="1" x14ac:dyDescent="0.3">
      <c r="A61" s="39" t="s">
        <v>129</v>
      </c>
      <c r="B61" s="39" t="s">
        <v>140</v>
      </c>
      <c r="C61" s="45" t="s">
        <v>203</v>
      </c>
      <c r="D61" s="44" t="s">
        <v>141</v>
      </c>
      <c r="E61" s="41" t="s">
        <v>11</v>
      </c>
      <c r="F61" s="42" t="s">
        <v>196</v>
      </c>
      <c r="G61" s="65" t="s">
        <v>208</v>
      </c>
      <c r="H61" s="66">
        <v>65</v>
      </c>
      <c r="I61" s="65"/>
      <c r="J61" s="65"/>
      <c r="L61" s="95">
        <v>65</v>
      </c>
      <c r="M61" s="85">
        <v>24.19</v>
      </c>
      <c r="N61" s="98">
        <f t="shared" si="19"/>
        <v>1572.3500000000001</v>
      </c>
      <c r="O61" s="85">
        <v>25.4</v>
      </c>
      <c r="P61" s="98">
        <f t="shared" si="20"/>
        <v>1651</v>
      </c>
      <c r="R61" s="75"/>
      <c r="S61" s="76"/>
      <c r="T61" s="76"/>
      <c r="U61" s="76"/>
    </row>
    <row r="62" spans="1:21" ht="20.100000000000001" customHeight="1" x14ac:dyDescent="0.3">
      <c r="A62" s="39" t="s">
        <v>129</v>
      </c>
      <c r="B62" s="39" t="s">
        <v>142</v>
      </c>
      <c r="C62" s="45" t="s">
        <v>143</v>
      </c>
      <c r="D62" s="44" t="s">
        <v>144</v>
      </c>
      <c r="E62" s="89" t="s">
        <v>65</v>
      </c>
      <c r="F62" s="42" t="s">
        <v>196</v>
      </c>
      <c r="G62" s="65" t="s">
        <v>208</v>
      </c>
      <c r="H62" s="65">
        <v>65</v>
      </c>
      <c r="I62" s="65"/>
      <c r="J62" s="65"/>
      <c r="L62" s="80">
        <v>65</v>
      </c>
      <c r="M62" s="90">
        <v>9.5299999999999994</v>
      </c>
      <c r="N62" s="98">
        <f t="shared" si="19"/>
        <v>619.44999999999993</v>
      </c>
      <c r="O62" s="90">
        <v>10</v>
      </c>
      <c r="P62" s="98">
        <f t="shared" si="20"/>
        <v>650</v>
      </c>
      <c r="R62" s="75">
        <f>P56+P57+P58+P59+P60+P61+P62+P63+P64+P65+P66+P67</f>
        <v>9520.4399999999987</v>
      </c>
      <c r="S62" s="76"/>
      <c r="T62" s="75">
        <f>N56+N57+N58+N59+N60+N61+N62+N63+N64+N65+N66+N67</f>
        <v>9067.0300000000025</v>
      </c>
      <c r="U62" s="76"/>
    </row>
    <row r="63" spans="1:21" ht="20.100000000000001" customHeight="1" x14ac:dyDescent="0.3">
      <c r="A63" s="38" t="s">
        <v>129</v>
      </c>
      <c r="B63" s="38" t="s">
        <v>89</v>
      </c>
      <c r="C63" s="45" t="s">
        <v>145</v>
      </c>
      <c r="D63" s="44" t="s">
        <v>146</v>
      </c>
      <c r="E63" s="41" t="s">
        <v>11</v>
      </c>
      <c r="F63" s="48" t="s">
        <v>198</v>
      </c>
      <c r="G63" s="65" t="s">
        <v>208</v>
      </c>
      <c r="H63" s="65">
        <v>65</v>
      </c>
      <c r="I63" s="65"/>
      <c r="J63" s="65"/>
      <c r="L63" s="80">
        <v>65</v>
      </c>
      <c r="M63" s="85">
        <v>10.95</v>
      </c>
      <c r="N63" s="98">
        <f t="shared" si="19"/>
        <v>711.75</v>
      </c>
      <c r="O63" s="85">
        <v>11.5</v>
      </c>
      <c r="P63" s="98">
        <f t="shared" si="20"/>
        <v>747.5</v>
      </c>
      <c r="R63" s="75"/>
      <c r="S63" s="76"/>
      <c r="T63" s="76"/>
      <c r="U63" s="76"/>
    </row>
    <row r="64" spans="1:21" ht="20.100000000000001" customHeight="1" x14ac:dyDescent="0.3">
      <c r="A64" s="39" t="s">
        <v>129</v>
      </c>
      <c r="B64" s="39" t="s">
        <v>92</v>
      </c>
      <c r="C64" s="45" t="s">
        <v>147</v>
      </c>
      <c r="D64" s="44" t="s">
        <v>148</v>
      </c>
      <c r="E64" s="41" t="s">
        <v>11</v>
      </c>
      <c r="F64" s="42" t="s">
        <v>197</v>
      </c>
      <c r="G64" s="65" t="s">
        <v>208</v>
      </c>
      <c r="H64" s="65">
        <v>65</v>
      </c>
      <c r="I64" s="65"/>
      <c r="J64" s="65"/>
      <c r="L64" s="80">
        <v>65</v>
      </c>
      <c r="M64" s="85">
        <v>10.95</v>
      </c>
      <c r="N64" s="98">
        <f t="shared" si="19"/>
        <v>711.75</v>
      </c>
      <c r="O64" s="85">
        <v>11.5</v>
      </c>
      <c r="P64" s="98">
        <f t="shared" si="20"/>
        <v>747.5</v>
      </c>
      <c r="R64" s="75"/>
      <c r="S64" s="76"/>
      <c r="T64" s="76"/>
      <c r="U64" s="76"/>
    </row>
    <row r="65" spans="1:21" ht="20.100000000000001" customHeight="1" x14ac:dyDescent="0.3">
      <c r="A65" s="39" t="s">
        <v>129</v>
      </c>
      <c r="B65" s="39" t="s">
        <v>98</v>
      </c>
      <c r="C65" s="45" t="s">
        <v>221</v>
      </c>
      <c r="D65" s="44" t="s">
        <v>222</v>
      </c>
      <c r="E65" s="41" t="s">
        <v>11</v>
      </c>
      <c r="F65" s="42" t="s">
        <v>197</v>
      </c>
      <c r="G65" s="65" t="s">
        <v>208</v>
      </c>
      <c r="H65" s="65">
        <v>65</v>
      </c>
      <c r="I65" s="65"/>
      <c r="J65" s="65"/>
      <c r="L65" s="80">
        <v>65</v>
      </c>
      <c r="M65" s="85">
        <v>22.48</v>
      </c>
      <c r="N65" s="98">
        <f t="shared" si="19"/>
        <v>1461.2</v>
      </c>
      <c r="O65" s="85">
        <v>23.6</v>
      </c>
      <c r="P65" s="98">
        <f t="shared" si="20"/>
        <v>1534</v>
      </c>
      <c r="R65" s="75"/>
      <c r="S65" s="76"/>
      <c r="T65" s="76"/>
      <c r="U65" s="76"/>
    </row>
    <row r="66" spans="1:21" ht="21" customHeight="1" x14ac:dyDescent="0.3">
      <c r="A66" s="39" t="s">
        <v>129</v>
      </c>
      <c r="B66" s="39" t="s">
        <v>22</v>
      </c>
      <c r="C66" s="45" t="s">
        <v>151</v>
      </c>
      <c r="D66" s="44" t="s">
        <v>126</v>
      </c>
      <c r="E66" s="41" t="s">
        <v>11</v>
      </c>
      <c r="F66" s="42" t="s">
        <v>197</v>
      </c>
      <c r="G66" s="65" t="s">
        <v>208</v>
      </c>
      <c r="H66" s="65">
        <v>16</v>
      </c>
      <c r="I66" s="65"/>
      <c r="J66" s="65"/>
      <c r="L66" s="80">
        <v>16</v>
      </c>
      <c r="M66" s="85">
        <v>10.95</v>
      </c>
      <c r="N66" s="98">
        <f t="shared" si="19"/>
        <v>175.2</v>
      </c>
      <c r="O66" s="85">
        <v>11.5</v>
      </c>
      <c r="P66" s="98">
        <f t="shared" si="20"/>
        <v>184</v>
      </c>
      <c r="R66" s="75"/>
      <c r="S66" s="76"/>
      <c r="T66" s="76"/>
      <c r="U66" s="76"/>
    </row>
    <row r="67" spans="1:21" s="14" customFormat="1" ht="20.100000000000001" customHeight="1" x14ac:dyDescent="0.3">
      <c r="A67" s="39" t="s">
        <v>129</v>
      </c>
      <c r="B67" s="39" t="s">
        <v>18</v>
      </c>
      <c r="C67" s="52" t="s">
        <v>152</v>
      </c>
      <c r="D67" s="53" t="s">
        <v>153</v>
      </c>
      <c r="E67" s="87" t="s">
        <v>220</v>
      </c>
      <c r="F67" s="48" t="s">
        <v>198</v>
      </c>
      <c r="G67" s="65" t="s">
        <v>208</v>
      </c>
      <c r="H67" s="56">
        <v>63</v>
      </c>
      <c r="I67" s="56"/>
      <c r="J67" s="56"/>
      <c r="L67" s="94">
        <v>63</v>
      </c>
      <c r="M67" s="86">
        <v>7.65</v>
      </c>
      <c r="N67" s="98">
        <f t="shared" si="19"/>
        <v>481.95000000000005</v>
      </c>
      <c r="O67" s="86">
        <v>8.0299999999999994</v>
      </c>
      <c r="P67" s="98">
        <f t="shared" si="20"/>
        <v>505.89</v>
      </c>
      <c r="R67" s="77"/>
      <c r="S67" s="78"/>
      <c r="T67" s="78"/>
      <c r="U67" s="78"/>
    </row>
    <row r="68" spans="1:21" ht="15" customHeight="1" x14ac:dyDescent="0.3">
      <c r="A68" s="113" t="s">
        <v>155</v>
      </c>
      <c r="B68" s="114"/>
      <c r="C68" s="114"/>
      <c r="D68" s="114"/>
      <c r="E68" s="114"/>
      <c r="F68" s="114"/>
      <c r="G68" s="114"/>
      <c r="H68" s="114"/>
      <c r="I68" s="114"/>
      <c r="J68" s="114"/>
      <c r="L68" s="73">
        <f>SUM(L56:L67)</f>
        <v>615</v>
      </c>
      <c r="M68" s="73">
        <f t="shared" ref="M68:P68" si="21">SUM(M56:M67)</f>
        <v>165.53</v>
      </c>
      <c r="N68" s="73">
        <f t="shared" si="21"/>
        <v>9067.0300000000025</v>
      </c>
      <c r="O68" s="73">
        <f t="shared" si="21"/>
        <v>173.79999999999998</v>
      </c>
      <c r="P68" s="73">
        <f t="shared" si="21"/>
        <v>9520.4399999999987</v>
      </c>
      <c r="R68" s="75"/>
      <c r="S68" s="76"/>
      <c r="T68" s="76"/>
      <c r="U68" s="76"/>
    </row>
    <row r="69" spans="1:21" ht="24" customHeight="1" x14ac:dyDescent="0.3">
      <c r="A69" s="39" t="s">
        <v>156</v>
      </c>
      <c r="B69" s="39" t="s">
        <v>27</v>
      </c>
      <c r="C69" s="45" t="s">
        <v>157</v>
      </c>
      <c r="D69" s="44" t="s">
        <v>158</v>
      </c>
      <c r="E69" s="41" t="s">
        <v>11</v>
      </c>
      <c r="F69" s="48" t="s">
        <v>198</v>
      </c>
      <c r="G69" s="65" t="s">
        <v>208</v>
      </c>
      <c r="H69" s="65">
        <v>74</v>
      </c>
      <c r="I69" s="65"/>
      <c r="J69" s="65"/>
      <c r="L69" s="80">
        <v>74</v>
      </c>
      <c r="M69" s="85">
        <v>10.95</v>
      </c>
      <c r="N69" s="98">
        <f t="shared" ref="N69:N80" si="22">L69*M69</f>
        <v>810.3</v>
      </c>
      <c r="O69" s="85">
        <v>11.5</v>
      </c>
      <c r="P69" s="98">
        <f t="shared" ref="P69:P80" si="23">L69*O69</f>
        <v>851</v>
      </c>
      <c r="R69" s="75"/>
      <c r="S69" s="76"/>
      <c r="T69" s="76"/>
      <c r="U69" s="76"/>
    </row>
    <row r="70" spans="1:21" ht="35.1" customHeight="1" x14ac:dyDescent="0.3">
      <c r="A70" s="39" t="s">
        <v>156</v>
      </c>
      <c r="B70" s="39" t="s">
        <v>159</v>
      </c>
      <c r="C70" s="45" t="s">
        <v>160</v>
      </c>
      <c r="D70" s="44" t="s">
        <v>161</v>
      </c>
      <c r="E70" s="88" t="s">
        <v>80</v>
      </c>
      <c r="F70" s="48" t="s">
        <v>198</v>
      </c>
      <c r="G70" s="65" t="s">
        <v>208</v>
      </c>
      <c r="H70" s="65">
        <v>74</v>
      </c>
      <c r="I70" s="65"/>
      <c r="J70" s="65"/>
      <c r="L70" s="80">
        <v>74</v>
      </c>
      <c r="M70" s="92">
        <v>11.62</v>
      </c>
      <c r="N70" s="98">
        <f t="shared" si="22"/>
        <v>859.88</v>
      </c>
      <c r="O70" s="92">
        <v>12.2</v>
      </c>
      <c r="P70" s="98">
        <f t="shared" si="23"/>
        <v>902.8</v>
      </c>
      <c r="R70" s="75"/>
      <c r="S70" s="76"/>
      <c r="T70" s="76"/>
      <c r="U70" s="76"/>
    </row>
    <row r="71" spans="1:21" ht="24" customHeight="1" x14ac:dyDescent="0.3">
      <c r="A71" s="39" t="s">
        <v>156</v>
      </c>
      <c r="B71" s="39" t="s">
        <v>81</v>
      </c>
      <c r="C71" s="45" t="s">
        <v>162</v>
      </c>
      <c r="D71" s="44" t="s">
        <v>163</v>
      </c>
      <c r="E71" s="89" t="s">
        <v>65</v>
      </c>
      <c r="F71" s="48" t="s">
        <v>198</v>
      </c>
      <c r="G71" s="65" t="s">
        <v>208</v>
      </c>
      <c r="H71" s="65">
        <v>9</v>
      </c>
      <c r="I71" s="65"/>
      <c r="J71" s="65"/>
      <c r="L71" s="80">
        <v>9</v>
      </c>
      <c r="M71" s="90">
        <v>9.5299999999999994</v>
      </c>
      <c r="N71" s="98">
        <f t="shared" si="22"/>
        <v>85.77</v>
      </c>
      <c r="O71" s="90">
        <v>10</v>
      </c>
      <c r="P71" s="98">
        <f t="shared" si="23"/>
        <v>90</v>
      </c>
      <c r="R71" s="75"/>
      <c r="S71" s="76"/>
      <c r="T71" s="76"/>
      <c r="U71" s="76"/>
    </row>
    <row r="72" spans="1:21" ht="24" customHeight="1" x14ac:dyDescent="0.3">
      <c r="A72" s="39" t="s">
        <v>156</v>
      </c>
      <c r="B72" s="39" t="s">
        <v>85</v>
      </c>
      <c r="C72" s="49" t="s">
        <v>165</v>
      </c>
      <c r="D72" s="49" t="s">
        <v>68</v>
      </c>
      <c r="E72" s="41" t="s">
        <v>11</v>
      </c>
      <c r="F72" s="48" t="s">
        <v>198</v>
      </c>
      <c r="G72" s="65" t="s">
        <v>208</v>
      </c>
      <c r="H72" s="65">
        <v>14</v>
      </c>
      <c r="I72" s="65"/>
      <c r="J72" s="65"/>
      <c r="L72" s="80">
        <v>14</v>
      </c>
      <c r="M72" s="85">
        <v>11.52</v>
      </c>
      <c r="N72" s="98">
        <f t="shared" si="22"/>
        <v>161.28</v>
      </c>
      <c r="O72" s="85">
        <v>12.1</v>
      </c>
      <c r="P72" s="98">
        <f t="shared" si="23"/>
        <v>169.4</v>
      </c>
      <c r="R72" s="75"/>
      <c r="S72" s="76"/>
      <c r="T72" s="76"/>
      <c r="U72" s="76"/>
    </row>
    <row r="73" spans="1:21" ht="30.75" customHeight="1" x14ac:dyDescent="0.3">
      <c r="A73" s="39" t="s">
        <v>156</v>
      </c>
      <c r="B73" s="39" t="s">
        <v>137</v>
      </c>
      <c r="C73" s="45" t="s">
        <v>167</v>
      </c>
      <c r="D73" s="44" t="s">
        <v>168</v>
      </c>
      <c r="E73" s="41" t="s">
        <v>11</v>
      </c>
      <c r="F73" s="42" t="s">
        <v>197</v>
      </c>
      <c r="G73" s="65" t="s">
        <v>208</v>
      </c>
      <c r="H73" s="66">
        <v>74</v>
      </c>
      <c r="I73" s="65"/>
      <c r="J73" s="65"/>
      <c r="L73" s="95">
        <v>74</v>
      </c>
      <c r="M73" s="85">
        <v>10.95</v>
      </c>
      <c r="N73" s="98">
        <f t="shared" si="22"/>
        <v>810.3</v>
      </c>
      <c r="O73" s="85">
        <v>11.5</v>
      </c>
      <c r="P73" s="98">
        <f t="shared" si="23"/>
        <v>851</v>
      </c>
      <c r="R73" s="75">
        <f>P69+P70+P71+P72+P73+P74+P75+P76+P77+P78+P79+P80</f>
        <v>8546.73</v>
      </c>
      <c r="S73" s="76"/>
      <c r="T73" s="75">
        <f>N69+N70+N71+N72+N73+N74+N75+N76+N77+N78+N79+N80</f>
        <v>8140.44</v>
      </c>
      <c r="U73" s="76"/>
    </row>
    <row r="74" spans="1:21" ht="35.1" customHeight="1" x14ac:dyDescent="0.3">
      <c r="A74" s="39" t="s">
        <v>156</v>
      </c>
      <c r="B74" s="39" t="s">
        <v>140</v>
      </c>
      <c r="C74" s="45" t="s">
        <v>169</v>
      </c>
      <c r="D74" s="44" t="s">
        <v>170</v>
      </c>
      <c r="E74" s="41" t="s">
        <v>11</v>
      </c>
      <c r="F74" s="42" t="s">
        <v>197</v>
      </c>
      <c r="G74" s="65" t="s">
        <v>208</v>
      </c>
      <c r="H74" s="66">
        <v>74</v>
      </c>
      <c r="I74" s="65"/>
      <c r="J74" s="65"/>
      <c r="L74" s="95">
        <v>74</v>
      </c>
      <c r="M74" s="85">
        <v>10.95</v>
      </c>
      <c r="N74" s="98">
        <f t="shared" si="22"/>
        <v>810.3</v>
      </c>
      <c r="O74" s="85">
        <v>11.5</v>
      </c>
      <c r="P74" s="98">
        <f t="shared" si="23"/>
        <v>851</v>
      </c>
      <c r="R74" s="75"/>
      <c r="S74" s="76"/>
      <c r="T74" s="76"/>
      <c r="U74" s="76"/>
    </row>
    <row r="75" spans="1:21" ht="24" customHeight="1" x14ac:dyDescent="0.3">
      <c r="A75" s="39" t="s">
        <v>156</v>
      </c>
      <c r="B75" s="39" t="s">
        <v>142</v>
      </c>
      <c r="C75" s="45" t="s">
        <v>171</v>
      </c>
      <c r="D75" s="44" t="s">
        <v>172</v>
      </c>
      <c r="E75" s="41" t="s">
        <v>11</v>
      </c>
      <c r="F75" s="42" t="s">
        <v>197</v>
      </c>
      <c r="G75" s="65" t="s">
        <v>208</v>
      </c>
      <c r="H75" s="67">
        <v>74</v>
      </c>
      <c r="I75" s="65"/>
      <c r="J75" s="65"/>
      <c r="L75" s="96">
        <v>74</v>
      </c>
      <c r="M75" s="85">
        <v>10.95</v>
      </c>
      <c r="N75" s="98">
        <f t="shared" si="22"/>
        <v>810.3</v>
      </c>
      <c r="O75" s="85">
        <v>11.5</v>
      </c>
      <c r="P75" s="98">
        <f t="shared" si="23"/>
        <v>851</v>
      </c>
      <c r="R75" s="75"/>
      <c r="S75" s="76"/>
      <c r="T75" s="76"/>
      <c r="U75" s="76"/>
    </row>
    <row r="76" spans="1:21" ht="24" customHeight="1" x14ac:dyDescent="0.3">
      <c r="A76" s="39" t="s">
        <v>156</v>
      </c>
      <c r="B76" s="39" t="s">
        <v>89</v>
      </c>
      <c r="C76" s="54" t="s">
        <v>173</v>
      </c>
      <c r="D76" s="44" t="s">
        <v>174</v>
      </c>
      <c r="E76" s="89" t="s">
        <v>65</v>
      </c>
      <c r="F76" s="48" t="s">
        <v>198</v>
      </c>
      <c r="G76" s="65" t="s">
        <v>208</v>
      </c>
      <c r="H76" s="67">
        <v>74</v>
      </c>
      <c r="I76" s="65"/>
      <c r="J76" s="65"/>
      <c r="L76" s="96">
        <v>74</v>
      </c>
      <c r="M76" s="90">
        <v>9.5299999999999994</v>
      </c>
      <c r="N76" s="98">
        <f t="shared" si="22"/>
        <v>705.21999999999991</v>
      </c>
      <c r="O76" s="90">
        <v>10</v>
      </c>
      <c r="P76" s="98">
        <f t="shared" si="23"/>
        <v>740</v>
      </c>
      <c r="R76" s="75"/>
      <c r="S76" s="76"/>
      <c r="T76" s="76"/>
      <c r="U76" s="76"/>
    </row>
    <row r="77" spans="1:21" ht="24" customHeight="1" x14ac:dyDescent="0.3">
      <c r="A77" s="39" t="s">
        <v>156</v>
      </c>
      <c r="B77" s="39" t="s">
        <v>92</v>
      </c>
      <c r="C77" s="45" t="s">
        <v>175</v>
      </c>
      <c r="D77" s="44" t="s">
        <v>176</v>
      </c>
      <c r="E77" s="89" t="s">
        <v>65</v>
      </c>
      <c r="F77" s="48" t="s">
        <v>198</v>
      </c>
      <c r="G77" s="65" t="s">
        <v>208</v>
      </c>
      <c r="H77" s="67">
        <v>74</v>
      </c>
      <c r="I77" s="65"/>
      <c r="J77" s="65"/>
      <c r="L77" s="96">
        <v>74</v>
      </c>
      <c r="M77" s="90">
        <v>9.5299999999999994</v>
      </c>
      <c r="N77" s="98">
        <f t="shared" si="22"/>
        <v>705.21999999999991</v>
      </c>
      <c r="O77" s="90">
        <v>10</v>
      </c>
      <c r="P77" s="98">
        <f t="shared" si="23"/>
        <v>740</v>
      </c>
      <c r="R77" s="75"/>
      <c r="S77" s="76"/>
      <c r="T77" s="76"/>
      <c r="U77" s="76"/>
    </row>
    <row r="78" spans="1:21" ht="24" customHeight="1" x14ac:dyDescent="0.3">
      <c r="A78" s="39" t="s">
        <v>156</v>
      </c>
      <c r="B78" s="39" t="s">
        <v>98</v>
      </c>
      <c r="C78" s="45" t="s">
        <v>177</v>
      </c>
      <c r="D78" s="44" t="s">
        <v>178</v>
      </c>
      <c r="E78" s="41" t="s">
        <v>11</v>
      </c>
      <c r="F78" s="48" t="s">
        <v>198</v>
      </c>
      <c r="G78" s="65" t="s">
        <v>208</v>
      </c>
      <c r="H78" s="67">
        <v>74</v>
      </c>
      <c r="I78" s="65"/>
      <c r="J78" s="65"/>
      <c r="L78" s="96">
        <v>74</v>
      </c>
      <c r="M78" s="85">
        <v>22.48</v>
      </c>
      <c r="N78" s="98">
        <f t="shared" si="22"/>
        <v>1663.52</v>
      </c>
      <c r="O78" s="85">
        <v>23.6</v>
      </c>
      <c r="P78" s="98">
        <f t="shared" si="23"/>
        <v>1746.4</v>
      </c>
      <c r="R78" s="75"/>
      <c r="S78" s="76"/>
      <c r="T78" s="76"/>
      <c r="U78" s="76"/>
    </row>
    <row r="79" spans="1:21" ht="24" customHeight="1" x14ac:dyDescent="0.3">
      <c r="A79" s="39" t="s">
        <v>156</v>
      </c>
      <c r="B79" s="39" t="s">
        <v>22</v>
      </c>
      <c r="C79" s="45" t="s">
        <v>179</v>
      </c>
      <c r="D79" s="44" t="s">
        <v>126</v>
      </c>
      <c r="E79" s="41" t="s">
        <v>11</v>
      </c>
      <c r="F79" s="48" t="s">
        <v>198</v>
      </c>
      <c r="G79" s="65" t="s">
        <v>208</v>
      </c>
      <c r="H79" s="67">
        <v>15</v>
      </c>
      <c r="I79" s="65"/>
      <c r="J79" s="65"/>
      <c r="L79" s="96">
        <v>16</v>
      </c>
      <c r="M79" s="85">
        <v>10.95</v>
      </c>
      <c r="N79" s="98">
        <f t="shared" si="22"/>
        <v>175.2</v>
      </c>
      <c r="O79" s="85">
        <v>11.5</v>
      </c>
      <c r="P79" s="98">
        <f t="shared" si="23"/>
        <v>184</v>
      </c>
      <c r="R79" s="75"/>
      <c r="S79" s="76"/>
      <c r="T79" s="76"/>
      <c r="U79" s="76"/>
    </row>
    <row r="80" spans="1:21" s="14" customFormat="1" ht="20.399999999999999" x14ac:dyDescent="0.3">
      <c r="A80" s="39" t="s">
        <v>156</v>
      </c>
      <c r="B80" s="39" t="s">
        <v>18</v>
      </c>
      <c r="C80" s="52" t="s">
        <v>180</v>
      </c>
      <c r="D80" s="53" t="s">
        <v>153</v>
      </c>
      <c r="E80" s="87" t="s">
        <v>220</v>
      </c>
      <c r="F80" s="48" t="s">
        <v>198</v>
      </c>
      <c r="G80" s="65" t="s">
        <v>208</v>
      </c>
      <c r="H80" s="68">
        <v>71</v>
      </c>
      <c r="I80" s="56"/>
      <c r="J80" s="56"/>
      <c r="L80" s="97">
        <v>71</v>
      </c>
      <c r="M80" s="86">
        <v>7.65</v>
      </c>
      <c r="N80" s="98">
        <f t="shared" si="22"/>
        <v>543.15</v>
      </c>
      <c r="O80" s="86">
        <v>8.0299999999999994</v>
      </c>
      <c r="P80" s="98">
        <f t="shared" si="23"/>
        <v>570.13</v>
      </c>
      <c r="R80" s="77"/>
      <c r="S80" s="78"/>
      <c r="T80" s="78"/>
      <c r="U80" s="78"/>
    </row>
    <row r="81" spans="1:21" ht="15" customHeight="1" x14ac:dyDescent="0.3">
      <c r="A81" s="115" t="s">
        <v>181</v>
      </c>
      <c r="B81" s="116"/>
      <c r="C81" s="116"/>
      <c r="D81" s="116"/>
      <c r="E81" s="116"/>
      <c r="F81" s="116"/>
      <c r="G81" s="116"/>
      <c r="H81" s="116"/>
      <c r="I81" s="116"/>
      <c r="J81" s="116"/>
      <c r="L81" s="73">
        <f>SUM(L69:L80)</f>
        <v>702</v>
      </c>
      <c r="M81" s="73">
        <f t="shared" ref="M81:P81" si="24">SUM(M69:M80)</f>
        <v>136.61000000000001</v>
      </c>
      <c r="N81" s="73">
        <f t="shared" si="24"/>
        <v>8140.44</v>
      </c>
      <c r="O81" s="73">
        <f t="shared" si="24"/>
        <v>143.43</v>
      </c>
      <c r="P81" s="73">
        <f t="shared" si="24"/>
        <v>8546.73</v>
      </c>
      <c r="R81" s="75"/>
      <c r="S81" s="76"/>
      <c r="T81" s="76"/>
      <c r="U81" s="76"/>
    </row>
    <row r="82" spans="1:21" ht="24" customHeight="1" x14ac:dyDescent="0.3">
      <c r="A82" s="39"/>
      <c r="B82" s="39" t="s">
        <v>182</v>
      </c>
      <c r="C82" s="45" t="s">
        <v>183</v>
      </c>
      <c r="D82" s="44"/>
      <c r="E82" s="41" t="s">
        <v>11</v>
      </c>
      <c r="F82" s="55"/>
      <c r="G82" s="65" t="s">
        <v>208</v>
      </c>
      <c r="H82" s="68">
        <v>130</v>
      </c>
      <c r="I82" s="65"/>
      <c r="J82" s="65"/>
      <c r="L82" s="97">
        <v>130</v>
      </c>
      <c r="M82" s="85">
        <v>10.29</v>
      </c>
      <c r="N82" s="98">
        <f t="shared" ref="N82:N85" si="25">L82*M82</f>
        <v>1337.6999999999998</v>
      </c>
      <c r="O82" s="85">
        <v>10.8</v>
      </c>
      <c r="P82" s="98">
        <f t="shared" ref="P82:P85" si="26">L82*O82</f>
        <v>1404</v>
      </c>
      <c r="R82" s="75"/>
      <c r="S82" s="76"/>
      <c r="T82" s="76"/>
      <c r="U82" s="76"/>
    </row>
    <row r="83" spans="1:21" ht="24" customHeight="1" x14ac:dyDescent="0.3">
      <c r="A83" s="39"/>
      <c r="B83" s="39" t="s">
        <v>182</v>
      </c>
      <c r="C83" s="45" t="s">
        <v>184</v>
      </c>
      <c r="D83" s="44"/>
      <c r="E83" s="41" t="s">
        <v>11</v>
      </c>
      <c r="F83" s="55"/>
      <c r="G83" s="65" t="s">
        <v>208</v>
      </c>
      <c r="H83" s="68">
        <v>140</v>
      </c>
      <c r="I83" s="65"/>
      <c r="J83" s="65"/>
      <c r="L83" s="97">
        <v>140</v>
      </c>
      <c r="M83" s="85">
        <v>10.76</v>
      </c>
      <c r="N83" s="98">
        <f t="shared" si="25"/>
        <v>1506.3999999999999</v>
      </c>
      <c r="O83" s="85">
        <v>11.3</v>
      </c>
      <c r="P83" s="98">
        <f t="shared" si="26"/>
        <v>1582</v>
      </c>
      <c r="R83" s="75">
        <f>P82+P83+P84+P85</f>
        <v>6360.8</v>
      </c>
      <c r="S83" s="76"/>
      <c r="T83" s="75">
        <f>N82+N83+N84+N85</f>
        <v>6058.74</v>
      </c>
      <c r="U83" s="76"/>
    </row>
    <row r="84" spans="1:21" ht="24" customHeight="1" x14ac:dyDescent="0.3">
      <c r="A84" s="39"/>
      <c r="B84" s="39" t="s">
        <v>182</v>
      </c>
      <c r="C84" s="45" t="s">
        <v>185</v>
      </c>
      <c r="D84" s="44"/>
      <c r="E84" s="41" t="s">
        <v>11</v>
      </c>
      <c r="F84" s="55"/>
      <c r="G84" s="65" t="s">
        <v>208</v>
      </c>
      <c r="H84" s="68">
        <v>147</v>
      </c>
      <c r="I84" s="65"/>
      <c r="J84" s="65"/>
      <c r="L84" s="97">
        <v>147</v>
      </c>
      <c r="M84" s="85">
        <v>11.24</v>
      </c>
      <c r="N84" s="98">
        <f t="shared" si="25"/>
        <v>1652.28</v>
      </c>
      <c r="O84" s="85">
        <v>11.8</v>
      </c>
      <c r="P84" s="98">
        <f t="shared" si="26"/>
        <v>1734.6000000000001</v>
      </c>
      <c r="R84" s="75"/>
      <c r="S84" s="76"/>
      <c r="T84" s="76"/>
      <c r="U84" s="76"/>
    </row>
    <row r="85" spans="1:21" ht="24" customHeight="1" x14ac:dyDescent="0.3">
      <c r="A85" s="39"/>
      <c r="B85" s="39" t="s">
        <v>182</v>
      </c>
      <c r="C85" s="45" t="s">
        <v>186</v>
      </c>
      <c r="D85" s="44"/>
      <c r="E85" s="41" t="s">
        <v>11</v>
      </c>
      <c r="F85" s="55"/>
      <c r="G85" s="65" t="s">
        <v>208</v>
      </c>
      <c r="H85" s="68">
        <v>139</v>
      </c>
      <c r="I85" s="65"/>
      <c r="J85" s="65"/>
      <c r="L85" s="97">
        <v>139</v>
      </c>
      <c r="M85" s="85">
        <v>11.24</v>
      </c>
      <c r="N85" s="98">
        <f t="shared" si="25"/>
        <v>1562.3600000000001</v>
      </c>
      <c r="O85" s="85">
        <v>11.8</v>
      </c>
      <c r="P85" s="98">
        <f t="shared" si="26"/>
        <v>1640.2</v>
      </c>
      <c r="R85" s="75"/>
      <c r="S85" s="76"/>
      <c r="T85" s="76"/>
      <c r="U85" s="76"/>
    </row>
    <row r="86" spans="1:21" ht="15" customHeight="1" x14ac:dyDescent="0.3">
      <c r="A86" s="117" t="s">
        <v>214</v>
      </c>
      <c r="B86" s="117"/>
      <c r="C86" s="117"/>
      <c r="D86" s="117"/>
      <c r="E86" s="117"/>
      <c r="F86" s="117"/>
      <c r="G86" s="117"/>
      <c r="H86" s="117"/>
      <c r="I86" s="117"/>
      <c r="J86" s="117"/>
      <c r="L86" s="73">
        <f>SUM(L82:L85)</f>
        <v>556</v>
      </c>
      <c r="M86" s="73">
        <f t="shared" ref="M86:P86" si="27">SUM(M82:M85)</f>
        <v>43.53</v>
      </c>
      <c r="N86" s="73">
        <f t="shared" si="27"/>
        <v>6058.74</v>
      </c>
      <c r="O86" s="73">
        <f t="shared" si="27"/>
        <v>45.7</v>
      </c>
      <c r="P86" s="73">
        <f t="shared" si="27"/>
        <v>6360.8</v>
      </c>
      <c r="R86" s="75"/>
      <c r="S86" s="76"/>
      <c r="T86" s="76"/>
      <c r="U86" s="76"/>
    </row>
    <row r="87" spans="1:21" x14ac:dyDescent="0.3">
      <c r="A87" s="64"/>
      <c r="B87" s="56" t="s">
        <v>92</v>
      </c>
      <c r="C87" s="63" t="s">
        <v>193</v>
      </c>
      <c r="D87" s="62" t="s">
        <v>194</v>
      </c>
      <c r="E87" s="89" t="s">
        <v>65</v>
      </c>
      <c r="F87" s="64"/>
      <c r="G87" s="65" t="s">
        <v>208</v>
      </c>
      <c r="H87" s="68">
        <v>72</v>
      </c>
      <c r="I87" s="65"/>
      <c r="J87" s="65"/>
      <c r="L87" s="97">
        <v>72</v>
      </c>
      <c r="M87" s="90">
        <v>19.05</v>
      </c>
      <c r="N87" s="98">
        <f t="shared" ref="N87" si="28">L87*M87</f>
        <v>1371.6000000000001</v>
      </c>
      <c r="O87" s="90">
        <v>20</v>
      </c>
      <c r="P87" s="98">
        <f t="shared" ref="P87" si="29">L87*O87</f>
        <v>1440</v>
      </c>
      <c r="R87" s="75">
        <f>P87</f>
        <v>1440</v>
      </c>
      <c r="S87" s="76"/>
      <c r="T87" s="79">
        <f>N87</f>
        <v>1371.6000000000001</v>
      </c>
      <c r="U87" s="76"/>
    </row>
    <row r="88" spans="1:21" x14ac:dyDescent="0.3">
      <c r="L88" s="73">
        <f>L87</f>
        <v>72</v>
      </c>
      <c r="M88" s="73">
        <f t="shared" ref="M88:P88" si="30">M87</f>
        <v>19.05</v>
      </c>
      <c r="N88" s="73">
        <f t="shared" si="30"/>
        <v>1371.6000000000001</v>
      </c>
      <c r="O88" s="73">
        <f t="shared" si="30"/>
        <v>20</v>
      </c>
      <c r="P88" s="73">
        <f t="shared" si="30"/>
        <v>1440</v>
      </c>
      <c r="R88" s="75"/>
      <c r="S88" s="76"/>
      <c r="T88" s="76"/>
      <c r="U88" s="76"/>
    </row>
    <row r="89" spans="1:21" x14ac:dyDescent="0.3">
      <c r="H89" s="99">
        <f>SUM(H4:H87)</f>
        <v>4555</v>
      </c>
      <c r="L89" s="75">
        <f>L10+L16+L23+L33+L44+L55+L68+L81+L86+L88</f>
        <v>4556</v>
      </c>
      <c r="M89" s="75">
        <f t="shared" ref="M89:P89" si="31">M10+M16+M23+M33+M44+M55+M68+M81+M86+M88</f>
        <v>818.31999999999994</v>
      </c>
      <c r="N89" s="75">
        <f t="shared" si="31"/>
        <v>50743.33</v>
      </c>
      <c r="O89" s="75">
        <f t="shared" si="31"/>
        <v>859.15000000000009</v>
      </c>
      <c r="P89" s="75">
        <f t="shared" si="31"/>
        <v>53275.19</v>
      </c>
    </row>
    <row r="91" spans="1:21" x14ac:dyDescent="0.3">
      <c r="R91" s="75">
        <f>SUM(R4:R88)</f>
        <v>53275.19</v>
      </c>
      <c r="S91" s="75"/>
      <c r="T91" s="75">
        <f t="shared" ref="T91" si="32">SUM(T4:T88)</f>
        <v>50743.33</v>
      </c>
    </row>
  </sheetData>
  <mergeCells count="11">
    <mergeCell ref="A1:J1"/>
    <mergeCell ref="A55:J55"/>
    <mergeCell ref="A68:J68"/>
    <mergeCell ref="A81:J81"/>
    <mergeCell ref="A86:J86"/>
    <mergeCell ref="A3:J3"/>
    <mergeCell ref="A10:J10"/>
    <mergeCell ref="A16:J16"/>
    <mergeCell ref="A23:J23"/>
    <mergeCell ref="A33:J33"/>
    <mergeCell ref="A44:J4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ZBIRNO ZA WEB</vt:lpstr>
      <vt:lpstr>ZBIRNO ZA POTPISE</vt:lpstr>
      <vt:lpstr>ZBIRNO - 2025-2026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TAJNIŠTVO</dc:creator>
  <cp:lastModifiedBy>Korisnik</cp:lastModifiedBy>
  <cp:lastPrinted>2025-06-23T11:02:41Z</cp:lastPrinted>
  <dcterms:created xsi:type="dcterms:W3CDTF">2025-06-20T11:04:58Z</dcterms:created>
  <dcterms:modified xsi:type="dcterms:W3CDTF">2025-07-06T20:55:52Z</dcterms:modified>
</cp:coreProperties>
</file>